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JAP\Desktop\"/>
    </mc:Choice>
  </mc:AlternateContent>
  <bookViews>
    <workbookView xWindow="10530" yWindow="150" windowWidth="12945" windowHeight="12270"/>
  </bookViews>
  <sheets>
    <sheet name="Einkommenserh." sheetId="1" r:id="rId1"/>
    <sheet name="FB" sheetId="3" r:id="rId2"/>
    <sheet name="SozSt" sheetId="6" r:id="rId3"/>
    <sheet name="TK" sheetId="9" r:id="rId4"/>
  </sheets>
  <definedNames>
    <definedName name="Alter">FB!$B$4:$B$7</definedName>
    <definedName name="Alter_TK">TK!$A$2:$E$2</definedName>
    <definedName name="Anzahl">FB!$B$9:$B$14</definedName>
    <definedName name="Einkommen">SozSt!$B$1:$B$11</definedName>
    <definedName name="Kindergeld">FB!$C$4:$C$7</definedName>
    <definedName name="Personen">SozSt!$A$1:$A$14</definedName>
    <definedName name="Staffelung">FB!$C$9:$C$14</definedName>
  </definedNames>
  <calcPr calcId="162913"/>
</workbook>
</file>

<file path=xl/calcChain.xml><?xml version="1.0" encoding="utf-8"?>
<calcChain xmlns="http://schemas.openxmlformats.org/spreadsheetml/2006/main">
  <c r="B84" i="1" l="1"/>
  <c r="B86" i="1"/>
  <c r="B12" i="6" l="1"/>
  <c r="B13" i="6" s="1"/>
  <c r="B14" i="6" s="1"/>
  <c r="B5" i="6"/>
  <c r="B6" i="6" s="1"/>
  <c r="B7" i="6" s="1"/>
  <c r="B10" i="1" l="1"/>
  <c r="A47" i="9" l="1"/>
  <c r="D28" i="1" l="1"/>
  <c r="H17" i="3" l="1"/>
  <c r="H18" i="3" s="1"/>
  <c r="G17" i="3"/>
  <c r="G18" i="3" s="1"/>
  <c r="F17" i="3"/>
  <c r="C17" i="3"/>
  <c r="F18" i="3" l="1"/>
  <c r="A46" i="9" l="1"/>
  <c r="B83" i="1"/>
  <c r="A48" i="9"/>
  <c r="B89" i="1" l="1"/>
  <c r="D93" i="1" s="1"/>
  <c r="A53" i="9"/>
  <c r="B17" i="6"/>
  <c r="E17" i="3" l="1"/>
  <c r="D17" i="3"/>
  <c r="B17" i="3"/>
  <c r="E18" i="3" l="1"/>
  <c r="D18" i="3"/>
  <c r="I17" i="3"/>
  <c r="B18" i="6"/>
  <c r="B19" i="6" s="1"/>
  <c r="B20" i="6" s="1"/>
  <c r="B18" i="3"/>
  <c r="F19" i="3" l="1"/>
  <c r="F20" i="3" s="1"/>
  <c r="G19" i="3"/>
  <c r="G20" i="3" s="1"/>
  <c r="H19" i="3"/>
  <c r="H20" i="3" s="1"/>
  <c r="C18" i="3"/>
  <c r="I18" i="3" s="1"/>
  <c r="D19" i="3" l="1"/>
  <c r="D20" i="3" s="1"/>
  <c r="E19" i="3"/>
  <c r="E20" i="3" s="1"/>
  <c r="B19" i="3"/>
  <c r="C19" i="3"/>
  <c r="B20" i="3" l="1"/>
  <c r="I19" i="3"/>
  <c r="C20" i="3"/>
  <c r="I20" i="3" l="1"/>
  <c r="B26" i="1" l="1"/>
  <c r="B28" i="1" s="1"/>
  <c r="B30" i="1" s="1"/>
  <c r="B22" i="6" s="1"/>
  <c r="B24" i="6"/>
  <c r="B34" i="1" l="1"/>
  <c r="B93" i="1" s="1"/>
  <c r="D94" i="1" s="1"/>
  <c r="D95" i="1" s="1"/>
  <c r="B25" i="6"/>
  <c r="D34" i="1" s="1"/>
  <c r="F94" i="1" s="1"/>
</calcChain>
</file>

<file path=xl/comments1.xml><?xml version="1.0" encoding="utf-8"?>
<comments xmlns="http://schemas.openxmlformats.org/spreadsheetml/2006/main">
  <authors>
    <author>Geppert Bianca</author>
  </authors>
  <commentList>
    <comment ref="B26" authorId="0" shapeId="0">
      <text>
        <r>
          <rPr>
            <b/>
            <sz val="9"/>
            <color indexed="81"/>
            <rFont val="Tahoma"/>
            <family val="2"/>
          </rPr>
          <t>Geppert Bianca:</t>
        </r>
        <r>
          <rPr>
            <sz val="9"/>
            <color indexed="81"/>
            <rFont val="Tahoma"/>
            <family val="2"/>
          </rPr>
          <t xml:space="preserve">
Es kann vorkommen, dass dieser Betrag nicht mit dem Nachweis übereinstimmt.
Sollte dem so sein, ist IMMER der automatisch berechnete Betrag zu akzeptieren.</t>
        </r>
      </text>
    </comment>
  </commentList>
</comments>
</file>

<file path=xl/comments2.xml><?xml version="1.0" encoding="utf-8"?>
<comments xmlns="http://schemas.openxmlformats.org/spreadsheetml/2006/main">
  <authors>
    <author>WILL</author>
  </authors>
  <commentList>
    <comment ref="B19" authorId="0" shapeId="0">
      <text>
        <r>
          <rPr>
            <b/>
            <sz val="9"/>
            <color indexed="81"/>
            <rFont val="Tahoma"/>
            <family val="2"/>
          </rPr>
          <t>WILL:</t>
        </r>
        <r>
          <rPr>
            <sz val="9"/>
            <color indexed="81"/>
            <rFont val="Tahoma"/>
            <family val="2"/>
          </rPr>
          <t xml:space="preserve">
Für Ermittlung der Förderstufe</t>
        </r>
      </text>
    </comment>
  </commentList>
</comments>
</file>

<file path=xl/sharedStrings.xml><?xml version="1.0" encoding="utf-8"?>
<sst xmlns="http://schemas.openxmlformats.org/spreadsheetml/2006/main" count="117" uniqueCount="107">
  <si>
    <t>Betrag</t>
  </si>
  <si>
    <t>Nachweis</t>
  </si>
  <si>
    <t>Lohnzettel der letzten 3 Monate</t>
  </si>
  <si>
    <t>Einnahmen aus Vermietung und Verpachtung</t>
  </si>
  <si>
    <t>Sonstige Einnahmen (zB: Forst- und Landwirtschaft, Entschädigungen etc.)</t>
  </si>
  <si>
    <t>Unterhalt</t>
  </si>
  <si>
    <t>Bescheid</t>
  </si>
  <si>
    <t>Kontoauszug</t>
  </si>
  <si>
    <t>Bescheid / Kontoauszug</t>
  </si>
  <si>
    <t xml:space="preserve">Kinderbetreuungsgeld </t>
  </si>
  <si>
    <t xml:space="preserve">Pflegegeld </t>
  </si>
  <si>
    <t xml:space="preserve">Krankengeld </t>
  </si>
  <si>
    <t xml:space="preserve">Familienzuschuss </t>
  </si>
  <si>
    <t>Alter des Kindes</t>
  </si>
  <si>
    <t>Betrag pro Monat</t>
  </si>
  <si>
    <t>ab Geburt</t>
  </si>
  <si>
    <t>ab 3 Jahren</t>
  </si>
  <si>
    <t>ab 10 Jahren</t>
  </si>
  <si>
    <t>ab 19 Jahren</t>
  </si>
  <si>
    <r>
      <t xml:space="preserve">Der monatliche Gesamtbetrag an Familienbeihilfe erhöht sich durch die </t>
    </r>
    <r>
      <rPr>
        <b/>
        <sz val="9.1"/>
        <color rgb="FF000000"/>
        <rFont val="Calibri"/>
        <family val="2"/>
        <scheme val="minor"/>
      </rPr>
      <t>Geschwisterstaffelung</t>
    </r>
    <r>
      <rPr>
        <sz val="9.1"/>
        <color rgb="FF000000"/>
        <rFont val="Calibri"/>
        <family val="2"/>
        <scheme val="minor"/>
      </rPr>
      <t xml:space="preserve"> für jedes Kind, wenn sie:</t>
    </r>
  </si>
  <si>
    <t>Summe des Haushaltseinkommens pro Person</t>
  </si>
  <si>
    <t>Summe des Haushaltseinkommens gesamt</t>
  </si>
  <si>
    <t>Stufe</t>
  </si>
  <si>
    <t>1. Persönliche Daten</t>
  </si>
  <si>
    <t>Vor- und Zuname der/des 1. Erziehungsberechtigten im gemeinsamen Haushalt lebend</t>
  </si>
  <si>
    <t>Mitteilung</t>
  </si>
  <si>
    <t>aktueller Elternbeitrag für angeführtes Kind</t>
  </si>
  <si>
    <t>Kinder</t>
  </si>
  <si>
    <t>für drei Kinder</t>
  </si>
  <si>
    <t>Summe</t>
  </si>
  <si>
    <t>für zwei Kinder</t>
  </si>
  <si>
    <t>Kind(er)</t>
  </si>
  <si>
    <t>gem. Alter</t>
  </si>
  <si>
    <t>gem. Anzahl</t>
  </si>
  <si>
    <t>Ergebnis</t>
  </si>
  <si>
    <t>Erwachsene</t>
  </si>
  <si>
    <t>Index</t>
  </si>
  <si>
    <t>Einkommen</t>
  </si>
  <si>
    <t>Tarif</t>
  </si>
  <si>
    <t>Zelle</t>
  </si>
  <si>
    <t>kein Anspruch</t>
  </si>
  <si>
    <r>
      <rPr>
        <b/>
        <u/>
        <sz val="9"/>
        <color rgb="FFFF0000"/>
        <rFont val="Calibri"/>
        <family val="2"/>
        <scheme val="minor"/>
      </rPr>
      <t>HINWEIS:</t>
    </r>
    <r>
      <rPr>
        <sz val="8"/>
        <rFont val="Calibri"/>
        <family val="2"/>
        <scheme val="minor"/>
      </rPr>
      <t xml:space="preserve"> Einkommen erwachsener Kinder oder andere Verwandter im selben Haushalt lebend werden NICHT berücksichtigt. </t>
    </r>
  </si>
  <si>
    <t>Berechnung der Mindereinnahmen (Rückvergütung durch das Land Vorarlberg)</t>
  </si>
  <si>
    <r>
      <t xml:space="preserve">Betreuungsausmaß pro Woche </t>
    </r>
    <r>
      <rPr>
        <sz val="9"/>
        <color theme="1"/>
        <rFont val="Calibri"/>
        <family val="2"/>
        <scheme val="minor"/>
      </rPr>
      <t>(Angabe in Stunden)</t>
    </r>
  </si>
  <si>
    <t>Alter Kind</t>
  </si>
  <si>
    <t>Betreuungsausmaß</t>
  </si>
  <si>
    <t>Rückvergütung Land</t>
  </si>
  <si>
    <t>aktueller Elternbeitrag pro Monat</t>
  </si>
  <si>
    <t>Mindestbeitrag</t>
  </si>
  <si>
    <r>
      <t xml:space="preserve">Anzahl der Geschwister </t>
    </r>
    <r>
      <rPr>
        <sz val="8"/>
        <color theme="1"/>
        <rFont val="Calibri"/>
        <family val="2"/>
        <scheme val="minor"/>
      </rPr>
      <t>(wird automatisch eingetragen)</t>
    </r>
  </si>
  <si>
    <t>Bescheid, Mitteilung</t>
  </si>
  <si>
    <r>
      <t>Familienbeihilfe</t>
    </r>
    <r>
      <rPr>
        <sz val="8"/>
        <color theme="1"/>
        <rFont val="Calibri"/>
        <family val="2"/>
        <scheme val="minor"/>
      </rPr>
      <t xml:space="preserve"> (wird automatisch eingetragen)</t>
    </r>
    <r>
      <rPr>
        <sz val="8"/>
        <color rgb="FFFF0000"/>
        <rFont val="Calibri"/>
        <family val="2"/>
        <scheme val="minor"/>
      </rPr>
      <t xml:space="preserve"> </t>
    </r>
  </si>
  <si>
    <t>TK (Tarifkorridor)</t>
  </si>
  <si>
    <t>Vor- und Zuname der/des 2. Erziehungsberechtigten bzw. PartnerIn im gemeinsamen Haushalt lebend</t>
  </si>
  <si>
    <t>2. Einkommen der Erziehungsberechtigten bzw. PartnerIn im selben Haushalt lebend</t>
  </si>
  <si>
    <t>1. Erziehungs-berechtigteR</t>
  </si>
  <si>
    <t>2. Erziehungs-berechtigteR bzw. PartnerIn</t>
  </si>
  <si>
    <t>selbständige Erwerbstätigkeit oder LandwirtIn</t>
  </si>
  <si>
    <t>diverse Pensionen (zB.: Waisen- und Witwen- /Witwerpension)</t>
  </si>
  <si>
    <t>Datum und Unterschrift der/des Erziehungsberechtigten</t>
  </si>
  <si>
    <t>Mit meiner Unterschrift bestätige ich die Richtigkeit der Angaben.</t>
  </si>
  <si>
    <t>2. ErziehungsberechtigteR bzw. PartnerIn</t>
  </si>
  <si>
    <t>4. Datenschutz:</t>
  </si>
  <si>
    <t>(für die Richtigkeit der eigenen Angaben sowie für die Einsicht und Prüfung des Einkommens)</t>
  </si>
  <si>
    <t>1. ErziehungsberechtigteR</t>
  </si>
  <si>
    <t>für vier Kinder</t>
  </si>
  <si>
    <t>für fünf Kinder</t>
  </si>
  <si>
    <t>für sechs Kinder</t>
  </si>
  <si>
    <t>für sieben Kinder</t>
  </si>
  <si>
    <r>
      <t xml:space="preserve">Unselbständige Erwerbstätigkeit: </t>
    </r>
    <r>
      <rPr>
        <sz val="8"/>
        <color theme="1"/>
        <rFont val="Calibri"/>
        <family val="2"/>
        <scheme val="minor"/>
      </rPr>
      <t>Durchschnittliches Nettoeinkommen (inkl. Sonderzahlungen)</t>
    </r>
  </si>
  <si>
    <r>
      <t xml:space="preserve">Alter der Geschwister </t>
    </r>
    <r>
      <rPr>
        <sz val="8"/>
        <color theme="1"/>
        <rFont val="Calibri"/>
        <family val="2"/>
        <scheme val="minor"/>
      </rPr>
      <t>(welche Familienbeihilfe beziehen)</t>
    </r>
  </si>
  <si>
    <t>Notstandshilfe/Arbeitslosengeld/Deckung d. Lebensunterhalts (jeweils AMS-Bezug)</t>
  </si>
  <si>
    <t>HINWEISE:</t>
  </si>
  <si>
    <t xml:space="preserve">2. Die Unterlagen zur Einkommenserhebung inkl. Nachweise müssen für die Dauer von sieben Jahren aufbewahrt werden. </t>
  </si>
  <si>
    <t>abzgl. zu leistende Unterhaltszahlungen</t>
  </si>
  <si>
    <t>Keine</t>
  </si>
  <si>
    <t>Wöchentliche
Betreuung bis h</t>
  </si>
  <si>
    <r>
      <rPr>
        <b/>
        <u/>
        <sz val="9"/>
        <color theme="1"/>
        <rFont val="Calibri"/>
        <family val="2"/>
        <scheme val="minor"/>
      </rPr>
      <t>Hinweis:</t>
    </r>
    <r>
      <rPr>
        <b/>
        <sz val="9"/>
        <color theme="1"/>
        <rFont val="Calibri"/>
        <family val="2"/>
        <scheme val="minor"/>
      </rPr>
      <t xml:space="preserve"> </t>
    </r>
    <r>
      <rPr>
        <sz val="9"/>
        <color theme="1"/>
        <rFont val="Calibri"/>
        <family val="2"/>
        <scheme val="minor"/>
      </rPr>
      <t>Bitte beachten Sie die Datenschutzrechtlichen Informationen.</t>
    </r>
  </si>
  <si>
    <t>4. Bitte beachten Sie die Datenschutzrechtlichen Informationen.</t>
  </si>
  <si>
    <t>Vor- und Zuname des Kindes</t>
  </si>
  <si>
    <r>
      <t xml:space="preserve">Alter des Kindes </t>
    </r>
    <r>
      <rPr>
        <sz val="9"/>
        <color rgb="FFFF0000"/>
        <rFont val="Calibri"/>
        <family val="2"/>
        <scheme val="minor"/>
      </rPr>
      <t>(lt. Stichtag 31.8.)</t>
    </r>
  </si>
  <si>
    <r>
      <t xml:space="preserve">     </t>
    </r>
    <r>
      <rPr>
        <b/>
        <sz val="10"/>
        <color theme="1"/>
        <rFont val="Calibri"/>
        <family val="2"/>
        <scheme val="minor"/>
      </rPr>
      <t xml:space="preserve"> Beziehen Sie </t>
    </r>
    <r>
      <rPr>
        <b/>
        <u/>
        <sz val="10"/>
        <color theme="1"/>
        <rFont val="Calibri"/>
        <family val="2"/>
        <scheme val="minor"/>
      </rPr>
      <t>Sozialhilfe</t>
    </r>
    <r>
      <rPr>
        <b/>
        <sz val="10"/>
        <color theme="1"/>
        <rFont val="Calibri"/>
        <family val="2"/>
        <scheme val="minor"/>
      </rPr>
      <t xml:space="preserve">   oder   </t>
    </r>
    <r>
      <rPr>
        <b/>
        <u/>
        <sz val="10"/>
        <color theme="1"/>
        <rFont val="Calibri"/>
        <family val="2"/>
        <scheme val="minor"/>
      </rPr>
      <t>Wohnbeihilfe?</t>
    </r>
    <r>
      <rPr>
        <b/>
        <sz val="10"/>
        <color theme="1"/>
        <rFont val="Calibri"/>
        <family val="2"/>
        <scheme val="minor"/>
      </rPr>
      <t xml:space="preserve">     
D</t>
    </r>
    <r>
      <rPr>
        <b/>
        <sz val="9"/>
        <color theme="1"/>
        <rFont val="Calibri"/>
        <family val="2"/>
        <scheme val="minor"/>
      </rPr>
      <t>ann geben Sie NUR diesen Betrag an. Das unten stehende Einkommen ist NICHT mehr bekannt zu geben.</t>
    </r>
  </si>
  <si>
    <t>Einkommenssteuerbescheid des Vorjahres</t>
  </si>
  <si>
    <t>Ich stimme hiermit zu, dass meine persönlichen Daten (Name, Adresse und Einkommen) zum Zweck der Berechnung des Elternbeitrages gespeichert, bearbeitet und an das Land Vorarlberg (Amt der Vorarlberger Landesregierung, Abt. IIa, Fachbereich Elementarpädagogik) weitergegeben werden. Diese Zustimmung kann ich jederzeit für die Zukunft mittels Brief an die Betreuungseinrichtung widerrufen.</t>
  </si>
  <si>
    <t>Folgender Abschnitt wird von der Betreuungseinrichtung ausgefüllt und weiterverwendet</t>
  </si>
  <si>
    <t>Liebe Kinderspielgruppe,</t>
  </si>
  <si>
    <t xml:space="preserve">1. Die Rückvergütung des Landes kann maximal bis zu den Obergrenze gemäß Anlage 2 der geltenden Richtlinie (abhängig vom Alter und den Betreuungsstunden) gewährt werden. </t>
  </si>
  <si>
    <t xml:space="preserve">3. Der Träger der Kinderspielgruppe ist verpflichtet, den Organen des Landes Überprüfungen des Förderungsvorhabens durch Einsicht in die betreffenden Unterlagen und durch Besichtigungen an Ort und Stelle zu gestatten und die erforderlichen Auskünfte zu erteilen. Weiters gelten die unterschriebenen Förderbedingungen des Landes sowie die aktuelle Richtlinie der Vorarlberger Landesregierung zur sozialen Staffelung der Betreuungstarife in Kinderbildungs- und -betreuungseinrichtungen und bei Tageseltern inkl. Anlagen.
</t>
  </si>
  <si>
    <t>Obergrenze gemäß Anlage 2 der geltenden Richtlinie</t>
  </si>
  <si>
    <t>(0, 1, 2, 3, 4 oder 5)</t>
  </si>
  <si>
    <r>
      <t xml:space="preserve">Die Familienbeihilfe (FB) beträgt ab </t>
    </r>
    <r>
      <rPr>
        <b/>
        <sz val="11"/>
        <color rgb="FF000000"/>
        <rFont val="Calibri"/>
        <family val="2"/>
        <scheme val="minor"/>
      </rPr>
      <t>Jänner 2023 pro Kind und Monat:</t>
    </r>
  </si>
  <si>
    <t>Für zwei Kinder gewährt wird, um 7,50 Euro für jedes Kind</t>
  </si>
  <si>
    <t>Für drei Kinder gewährt wird, um 18,40 Euro für jedes Kind</t>
  </si>
  <si>
    <t>Für vier Kinder gewährt wird, um 28,00 Euro für jedes Kind</t>
  </si>
  <si>
    <t>Für fünf Kinder gewährt wird, um 33,90 Euro für jedes Kind</t>
  </si>
  <si>
    <t>Für sechs Kinder gewährt wird, um 37,80 Euro für jedes Kind</t>
  </si>
  <si>
    <t>Für sieben und mehr Kinder gewährt wird, um 55,00 Euro für jedes Kind</t>
  </si>
  <si>
    <t>Datum und Unterschrift der Kinderspielgruppe</t>
  </si>
  <si>
    <r>
      <t xml:space="preserve">aufgrund der Gewährung der sozialen Staffelung (Ermäßigung der Elternbeiträge) ergeben sich Mindereinnahmen für Ihre Einrichtung, welche das Land Vorarlberg bis zu einer definierten Obergrenze tragen wird. Um diese Mindereinnahmen zu erhalten, müssen wir Sie bitten unten das </t>
    </r>
    <r>
      <rPr>
        <u/>
        <sz val="11"/>
        <color theme="1"/>
        <rFont val="Calibri"/>
        <family val="2"/>
        <scheme val="minor"/>
      </rPr>
      <t>Betr</t>
    </r>
    <r>
      <rPr>
        <i/>
        <u/>
        <sz val="11"/>
        <color theme="1"/>
        <rFont val="Calibri"/>
        <family val="2"/>
        <scheme val="minor"/>
      </rPr>
      <t>euungsausmaß pro Woche</t>
    </r>
    <r>
      <rPr>
        <i/>
        <sz val="11"/>
        <color theme="1"/>
        <rFont val="Calibri"/>
        <family val="2"/>
        <scheme val="minor"/>
      </rPr>
      <t xml:space="preserve"> </t>
    </r>
    <r>
      <rPr>
        <sz val="11"/>
        <color theme="1"/>
        <rFont val="Calibri"/>
        <family val="2"/>
        <scheme val="minor"/>
      </rPr>
      <t xml:space="preserve">und den </t>
    </r>
    <r>
      <rPr>
        <i/>
        <u/>
        <sz val="11"/>
        <color theme="1"/>
        <rFont val="Calibri"/>
        <family val="2"/>
        <scheme val="minor"/>
      </rPr>
      <t xml:space="preserve">aktuellen Elternbeitrag pro Monat </t>
    </r>
    <r>
      <rPr>
        <sz val="11"/>
        <color theme="1"/>
        <rFont val="Calibri"/>
        <family val="2"/>
        <scheme val="minor"/>
      </rPr>
      <t>anzugeben. Im grün hinterlegten Feld wird dann die maximale Rückvergütung des Landes berechnet. Bitte übernehmen Sie diese Daten in das Rückvergütungsformular, welches regelmäßig dem Amt der Vorarlberger Landesregierung (Abt. IIa, Fachbereich Elementarpädagogik) übermittelt werden kann.</t>
    </r>
  </si>
  <si>
    <t>3. Ermäßigung des Elterntarifs</t>
  </si>
  <si>
    <t>Aufgrund des ermittelten Haushaltseinkommens ergibt sich für Ihr oben angeführtes Kind ein ermäßigter Elterntarif (soziale Staffelung) der Stufe</t>
  </si>
  <si>
    <r>
      <rPr>
        <b/>
        <u/>
        <sz val="9"/>
        <color rgb="FFFF0000"/>
        <rFont val="Calibri"/>
        <family val="2"/>
        <scheme val="minor"/>
      </rPr>
      <t>HINWEIS:</t>
    </r>
    <r>
      <rPr>
        <sz val="9"/>
        <color theme="1"/>
        <rFont val="Calibri"/>
        <family val="2"/>
        <scheme val="minor"/>
      </rPr>
      <t xml:space="preserve"> </t>
    </r>
    <r>
      <rPr>
        <sz val="8"/>
        <color theme="1"/>
        <rFont val="Calibri"/>
        <family val="2"/>
        <scheme val="minor"/>
      </rPr>
      <t>Die errechnete Ermäßigung Ihres Elterntarifs gilt von 01.09. bis 31.08. des Betreuungsjahres. Sollte Ihr Kind während des laufenden Jahres in die Einrichtung eingetreten sein, so gilt die Ermäßigung ab Antragstellung.</t>
    </r>
  </si>
  <si>
    <t>Mitteilung/Kontoauszug</t>
  </si>
  <si>
    <t>Mindestbeitrag 5-Jährige</t>
  </si>
  <si>
    <r>
      <t xml:space="preserve">Betreuungsausmaß pro Woche </t>
    </r>
    <r>
      <rPr>
        <sz val="9"/>
        <color rgb="FFFF0000"/>
        <rFont val="Calibri"/>
        <family val="2"/>
        <scheme val="minor"/>
      </rPr>
      <t>(Angabe in Stunden gerundet)</t>
    </r>
  </si>
  <si>
    <r>
      <t xml:space="preserve">Einkommenserhebung zur sozialen Staffelung der Elterntarife in Kinderspielgruppen 2023/24 </t>
    </r>
    <r>
      <rPr>
        <b/>
        <sz val="18"/>
        <color rgb="FFC00000"/>
        <rFont val="Calibri"/>
        <family val="2"/>
        <scheme val="minor"/>
      </rPr>
      <t>(ab Jänner 2024!)</t>
    </r>
  </si>
  <si>
    <t>abzgl. Ermäßigung des Elternbeitrags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</si>
</sst>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43" formatCode="_-* #,##0.00_-;\-* #,##0.00_-;_-* &quot;-&quot;??_-;_-@_-"/>
    <numFmt numFmtId="164" formatCode="_-[$€-C07]\ * #,##0.00_-;\-[$€-C07]\ * #,##0.00_-;_-[$€-C07]\ * &quot;-&quot;??_-;_-@_-"/>
    <numFmt numFmtId="165" formatCode="0.0&quot; Stunden&quot;"/>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i/>
      <sz val="11"/>
      <color rgb="FFFF0000"/>
      <name val="Calibri"/>
      <family val="2"/>
      <scheme val="minor"/>
    </font>
    <font>
      <b/>
      <i/>
      <sz val="11"/>
      <color theme="1"/>
      <name val="Calibri"/>
      <family val="2"/>
      <scheme val="minor"/>
    </font>
    <font>
      <sz val="9.1"/>
      <color rgb="FF000000"/>
      <name val="Calibri"/>
      <family val="2"/>
      <scheme val="minor"/>
    </font>
    <font>
      <b/>
      <sz val="9.1"/>
      <color rgb="FF000000"/>
      <name val="Calibri"/>
      <family val="2"/>
      <scheme val="minor"/>
    </font>
    <font>
      <b/>
      <sz val="11"/>
      <color rgb="FF000000"/>
      <name val="Calibri"/>
      <family val="2"/>
      <scheme val="minor"/>
    </font>
    <font>
      <sz val="11"/>
      <color rgb="FF000000"/>
      <name val="Calibri"/>
      <family val="2"/>
      <scheme val="minor"/>
    </font>
    <font>
      <sz val="9"/>
      <color indexed="81"/>
      <name val="Tahoma"/>
      <family val="2"/>
    </font>
    <font>
      <b/>
      <sz val="9"/>
      <color indexed="81"/>
      <name val="Tahoma"/>
      <family val="2"/>
    </font>
    <font>
      <sz val="9"/>
      <color rgb="FFFF0000"/>
      <name val="Calibri"/>
      <family val="2"/>
      <scheme val="minor"/>
    </font>
    <font>
      <b/>
      <sz val="11"/>
      <color rgb="FFFF0000"/>
      <name val="Calibri"/>
      <family val="2"/>
      <scheme val="minor"/>
    </font>
    <font>
      <b/>
      <u/>
      <sz val="9"/>
      <color rgb="FFFF0000"/>
      <name val="Calibri"/>
      <family val="2"/>
      <scheme val="minor"/>
    </font>
    <font>
      <b/>
      <sz val="10"/>
      <color theme="1"/>
      <name val="Calibri"/>
      <family val="2"/>
      <scheme val="minor"/>
    </font>
    <font>
      <b/>
      <sz val="22"/>
      <color theme="1"/>
      <name val="Calibri"/>
      <family val="2"/>
      <scheme val="minor"/>
    </font>
    <font>
      <sz val="9"/>
      <color theme="1"/>
      <name val="Calibri"/>
      <family val="2"/>
      <scheme val="minor"/>
    </font>
    <font>
      <sz val="8"/>
      <name val="Calibri"/>
      <family val="2"/>
      <scheme val="minor"/>
    </font>
    <font>
      <sz val="8"/>
      <color rgb="FFFF0000"/>
      <name val="Calibri"/>
      <family val="2"/>
      <scheme val="minor"/>
    </font>
    <font>
      <b/>
      <sz val="9"/>
      <color theme="1"/>
      <name val="Calibri"/>
      <family val="2"/>
      <scheme val="minor"/>
    </font>
    <font>
      <sz val="8"/>
      <color theme="1"/>
      <name val="Calibri"/>
      <family val="2"/>
      <scheme val="minor"/>
    </font>
    <font>
      <b/>
      <sz val="11"/>
      <color rgb="FF000000"/>
      <name val="Calibri"/>
      <family val="2"/>
      <charset val="1"/>
    </font>
    <font>
      <b/>
      <u/>
      <sz val="10"/>
      <color theme="1"/>
      <name val="Calibri"/>
      <family val="2"/>
      <scheme val="minor"/>
    </font>
    <font>
      <sz val="10"/>
      <color theme="1"/>
      <name val="Calibri"/>
      <family val="2"/>
      <scheme val="minor"/>
    </font>
    <font>
      <i/>
      <sz val="11"/>
      <color theme="1"/>
      <name val="Calibri"/>
      <family val="2"/>
      <scheme val="minor"/>
    </font>
    <font>
      <u/>
      <sz val="11"/>
      <color theme="1"/>
      <name val="Calibri"/>
      <family val="2"/>
      <scheme val="minor"/>
    </font>
    <font>
      <i/>
      <u/>
      <sz val="11"/>
      <color theme="1"/>
      <name val="Calibri"/>
      <family val="2"/>
      <scheme val="minor"/>
    </font>
    <font>
      <b/>
      <sz val="13"/>
      <color rgb="FFFF0000"/>
      <name val="Calibri"/>
      <family val="2"/>
      <scheme val="minor"/>
    </font>
    <font>
      <i/>
      <sz val="9"/>
      <color theme="1"/>
      <name val="Calibri"/>
      <family val="2"/>
      <scheme val="minor"/>
    </font>
    <font>
      <b/>
      <sz val="18"/>
      <color theme="1"/>
      <name val="Calibri"/>
      <family val="2"/>
      <scheme val="minor"/>
    </font>
    <font>
      <b/>
      <u/>
      <sz val="9"/>
      <color theme="1"/>
      <name val="Calibri"/>
      <family val="2"/>
      <scheme val="minor"/>
    </font>
    <font>
      <sz val="11"/>
      <name val="Calibri"/>
      <family val="2"/>
      <scheme val="minor"/>
    </font>
    <font>
      <sz val="11"/>
      <color rgb="FFFF0000"/>
      <name val="Calibri"/>
      <family val="2"/>
      <scheme val="minor"/>
    </font>
    <font>
      <b/>
      <sz val="18"/>
      <color rgb="FFC0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BFBFBF"/>
        <bgColor rgb="FFC3D69B"/>
      </patternFill>
    </fill>
    <fill>
      <patternFill patternType="solid">
        <fgColor rgb="FFC3D69B"/>
        <bgColor rgb="FFD7E4BD"/>
      </patternFill>
    </fill>
    <fill>
      <patternFill patternType="solid">
        <fgColor theme="7" tint="0.59999389629810485"/>
        <bgColor indexed="64"/>
      </patternFill>
    </fill>
    <fill>
      <patternFill patternType="solid">
        <fgColor theme="0" tint="-0.249977111117893"/>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rgb="FFB3B9AC"/>
      </left>
      <right style="medium">
        <color rgb="FFB3B9AC"/>
      </right>
      <top style="medium">
        <color rgb="FFB3B9AC"/>
      </top>
      <bottom style="medium">
        <color rgb="FFB3B9AC"/>
      </bottom>
      <diagonal/>
    </border>
    <border>
      <left/>
      <right/>
      <top/>
      <bottom style="double">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dash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rgb="FFB3B9AC"/>
      </left>
      <right/>
      <top style="medium">
        <color rgb="FFB3B9AC"/>
      </top>
      <bottom style="medium">
        <color rgb="FFB3B9AC"/>
      </bottom>
      <diagonal/>
    </border>
    <border>
      <left/>
      <right/>
      <top style="medium">
        <color rgb="FFB3B9AC"/>
      </top>
      <bottom style="medium">
        <color rgb="FFB3B9AC"/>
      </bottom>
      <diagonal/>
    </border>
    <border>
      <left/>
      <right style="medium">
        <color rgb="FFB3B9AC"/>
      </right>
      <top style="medium">
        <color rgb="FFB3B9AC"/>
      </top>
      <bottom style="medium">
        <color rgb="FFB3B9AC"/>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B3B9AC"/>
      </bottom>
      <diagonal/>
    </border>
    <border>
      <left style="medium">
        <color rgb="FFB3B9AC"/>
      </left>
      <right style="medium">
        <color rgb="FFB3B9AC"/>
      </right>
      <top style="medium">
        <color rgb="FFB3B9AC"/>
      </top>
      <bottom/>
      <diagonal/>
    </border>
    <border>
      <left style="medium">
        <color rgb="FFB3B9AC"/>
      </left>
      <right style="medium">
        <color rgb="FFB3B9AC"/>
      </right>
      <top/>
      <bottom style="medium">
        <color rgb="FFB3B9AC"/>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08">
    <xf numFmtId="0" fontId="0" fillId="0" borderId="0" xfId="0"/>
    <xf numFmtId="0" fontId="0" fillId="0" borderId="0" xfId="0" applyFont="1"/>
    <xf numFmtId="0" fontId="0" fillId="0" borderId="0" xfId="0" applyFont="1" applyAlignment="1">
      <alignment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vertical="center"/>
    </xf>
    <xf numFmtId="0" fontId="0" fillId="0" borderId="0" xfId="0" applyAlignment="1">
      <alignment horizontal="left" vertical="center"/>
    </xf>
    <xf numFmtId="0" fontId="15" fillId="0" borderId="4" xfId="0" applyFont="1" applyBorder="1" applyAlignment="1">
      <alignment horizontal="center" wrapText="1"/>
    </xf>
    <xf numFmtId="0" fontId="15" fillId="0" borderId="0" xfId="0" applyFont="1" applyAlignment="1">
      <alignment horizontal="center"/>
    </xf>
    <xf numFmtId="0" fontId="15" fillId="0" borderId="0" xfId="0" applyFont="1" applyAlignment="1">
      <alignment horizontal="center" wrapText="1"/>
    </xf>
    <xf numFmtId="0" fontId="0" fillId="0" borderId="0" xfId="0" applyAlignment="1">
      <alignment horizontal="left" vertical="top" wrapText="1"/>
    </xf>
    <xf numFmtId="0" fontId="17" fillId="0" borderId="0" xfId="0" applyFont="1" applyAlignment="1">
      <alignment wrapText="1"/>
    </xf>
    <xf numFmtId="0" fontId="17" fillId="0" borderId="0" xfId="0" applyFont="1"/>
    <xf numFmtId="0" fontId="17" fillId="0" borderId="0" xfId="0" applyFont="1" applyBorder="1" applyAlignment="1">
      <alignment vertical="center" wrapText="1"/>
    </xf>
    <xf numFmtId="0" fontId="15" fillId="0" borderId="0" xfId="0" applyFont="1" applyBorder="1" applyAlignment="1">
      <alignment horizontal="center" wrapText="1"/>
    </xf>
    <xf numFmtId="0" fontId="0" fillId="0" borderId="0" xfId="0" applyAlignment="1">
      <alignment vertical="top" wrapText="1"/>
    </xf>
    <xf numFmtId="0" fontId="17" fillId="3" borderId="0" xfId="0" applyFont="1" applyFill="1" applyAlignment="1">
      <alignment wrapText="1"/>
    </xf>
    <xf numFmtId="0" fontId="2" fillId="4" borderId="0" xfId="0" applyFont="1" applyFill="1" applyAlignment="1">
      <alignment wrapText="1"/>
    </xf>
    <xf numFmtId="0" fontId="0" fillId="4" borderId="0" xfId="0" applyFill="1"/>
    <xf numFmtId="0" fontId="17" fillId="4" borderId="0" xfId="0" applyFont="1" applyFill="1" applyAlignment="1">
      <alignment wrapText="1"/>
    </xf>
    <xf numFmtId="0" fontId="17" fillId="4" borderId="0" xfId="0" applyFont="1" applyFill="1" applyBorder="1" applyAlignment="1">
      <alignment horizontal="left" wrapText="1"/>
    </xf>
    <xf numFmtId="0" fontId="17" fillId="4" borderId="0" xfId="0" applyFont="1" applyFill="1" applyBorder="1" applyAlignment="1"/>
    <xf numFmtId="0" fontId="2" fillId="5" borderId="0" xfId="0" applyFont="1" applyFill="1" applyBorder="1" applyAlignment="1">
      <alignment vertical="center" wrapText="1"/>
    </xf>
    <xf numFmtId="0" fontId="17" fillId="5" borderId="0" xfId="0" applyFont="1" applyFill="1" applyAlignment="1">
      <alignment wrapText="1"/>
    </xf>
    <xf numFmtId="0" fontId="17" fillId="5" borderId="0" xfId="0" applyFont="1" applyFill="1"/>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17" fillId="3" borderId="0" xfId="0" applyFont="1" applyFill="1" applyAlignment="1">
      <alignment vertical="center"/>
    </xf>
    <xf numFmtId="0" fontId="17" fillId="3" borderId="0" xfId="0" applyFont="1" applyFill="1"/>
    <xf numFmtId="0" fontId="17" fillId="3" borderId="0" xfId="0" applyFont="1" applyFill="1" applyAlignment="1">
      <alignment horizontal="left" vertical="top"/>
    </xf>
    <xf numFmtId="0" fontId="17" fillId="3" borderId="0" xfId="0" applyFont="1" applyFill="1" applyBorder="1"/>
    <xf numFmtId="0" fontId="0" fillId="4" borderId="0" xfId="0" applyFill="1" applyAlignment="1">
      <alignment wrapText="1"/>
    </xf>
    <xf numFmtId="164" fontId="20" fillId="3" borderId="0" xfId="0" applyNumberFormat="1" applyFont="1" applyFill="1" applyBorder="1" applyAlignment="1">
      <alignment horizontal="right"/>
    </xf>
    <xf numFmtId="164" fontId="20" fillId="3" borderId="0" xfId="0" applyNumberFormat="1" applyFont="1" applyFill="1" applyBorder="1"/>
    <xf numFmtId="0" fontId="20" fillId="5" borderId="0" xfId="0" applyFont="1" applyFill="1" applyAlignment="1">
      <alignment vertical="center" wrapText="1"/>
    </xf>
    <xf numFmtId="9" fontId="20" fillId="5" borderId="3" xfId="0" applyNumberFormat="1" applyFont="1" applyFill="1" applyBorder="1" applyAlignment="1">
      <alignment horizontal="center" vertical="center" wrapText="1"/>
    </xf>
    <xf numFmtId="0" fontId="20" fillId="5" borderId="0" xfId="0" applyFont="1" applyFill="1" applyAlignment="1">
      <alignment vertical="center"/>
    </xf>
    <xf numFmtId="0" fontId="0" fillId="5" borderId="14" xfId="0" applyFill="1" applyBorder="1" applyAlignment="1">
      <alignment horizontal="center" vertical="center"/>
    </xf>
    <xf numFmtId="0" fontId="0" fillId="5" borderId="16" xfId="0" applyFill="1" applyBorder="1" applyAlignment="1">
      <alignment horizontal="center" vertical="center"/>
    </xf>
    <xf numFmtId="0" fontId="0" fillId="5" borderId="15" xfId="0" applyFill="1" applyBorder="1" applyAlignment="1">
      <alignment horizontal="center" vertical="center"/>
    </xf>
    <xf numFmtId="0" fontId="4" fillId="5" borderId="12" xfId="0" applyFont="1" applyFill="1" applyBorder="1" applyAlignment="1">
      <alignment wrapText="1"/>
    </xf>
    <xf numFmtId="0" fontId="5" fillId="5" borderId="0" xfId="0" applyFont="1" applyFill="1" applyBorder="1" applyAlignment="1">
      <alignment horizontal="center"/>
    </xf>
    <xf numFmtId="0" fontId="5" fillId="5" borderId="13" xfId="0" applyFont="1" applyFill="1" applyBorder="1" applyAlignment="1">
      <alignment horizontal="center"/>
    </xf>
    <xf numFmtId="0" fontId="0" fillId="5" borderId="12" xfId="0" applyFill="1" applyBorder="1" applyAlignment="1">
      <alignment horizontal="left" vertical="center" wrapText="1"/>
    </xf>
    <xf numFmtId="164" fontId="0" fillId="5" borderId="0" xfId="1" applyNumberFormat="1" applyFont="1" applyFill="1" applyBorder="1" applyAlignment="1">
      <alignment horizontal="left" vertical="center"/>
    </xf>
    <xf numFmtId="0" fontId="0" fillId="5" borderId="13" xfId="0" applyFill="1" applyBorder="1" applyAlignment="1">
      <alignment horizontal="center" vertical="center"/>
    </xf>
    <xf numFmtId="0" fontId="0" fillId="5" borderId="9" xfId="0" applyFill="1" applyBorder="1" applyAlignment="1">
      <alignment wrapText="1"/>
    </xf>
    <xf numFmtId="0" fontId="0" fillId="5" borderId="11" xfId="0" applyFill="1" applyBorder="1" applyAlignment="1">
      <alignment wrapText="1"/>
    </xf>
    <xf numFmtId="0" fontId="0" fillId="5" borderId="11" xfId="0" applyFill="1" applyBorder="1"/>
    <xf numFmtId="0" fontId="0" fillId="5" borderId="10" xfId="0" applyFill="1" applyBorder="1"/>
    <xf numFmtId="0" fontId="0" fillId="4" borderId="0" xfId="0" applyFill="1" applyBorder="1" applyAlignment="1"/>
    <xf numFmtId="0" fontId="0" fillId="4" borderId="0" xfId="0" applyFill="1" applyAlignment="1">
      <alignment horizontal="left" vertical="top" wrapText="1"/>
    </xf>
    <xf numFmtId="0" fontId="0" fillId="4" borderId="0" xfId="0" applyFill="1" applyAlignment="1">
      <alignment horizontal="center" vertical="center"/>
    </xf>
    <xf numFmtId="0" fontId="2" fillId="0" borderId="0" xfId="0" applyFont="1" applyAlignment="1">
      <alignment horizontal="left" vertical="top" wrapText="1"/>
    </xf>
    <xf numFmtId="0" fontId="15" fillId="0" borderId="0" xfId="0" applyFont="1" applyAlignment="1">
      <alignment horizontal="center"/>
    </xf>
    <xf numFmtId="0" fontId="0" fillId="0" borderId="0" xfId="0" applyAlignment="1">
      <alignment horizontal="left" vertical="top" wrapText="1"/>
    </xf>
    <xf numFmtId="0" fontId="20" fillId="5" borderId="0" xfId="0" applyFont="1" applyFill="1" applyBorder="1" applyAlignment="1">
      <alignment horizontal="center" vertical="center" wrapText="1"/>
    </xf>
    <xf numFmtId="9" fontId="20" fillId="5" borderId="0" xfId="0" applyNumberFormat="1" applyFont="1" applyFill="1" applyBorder="1" applyAlignment="1">
      <alignment horizontal="center" vertical="center" wrapText="1"/>
    </xf>
    <xf numFmtId="0" fontId="2" fillId="5" borderId="12" xfId="0" applyFont="1" applyFill="1" applyBorder="1" applyAlignment="1">
      <alignment horizontal="left" vertical="center" wrapText="1"/>
    </xf>
    <xf numFmtId="164" fontId="0" fillId="5" borderId="20" xfId="1" applyNumberFormat="1" applyFont="1" applyFill="1" applyBorder="1" applyAlignment="1">
      <alignment horizontal="left" vertical="center"/>
    </xf>
    <xf numFmtId="0" fontId="0" fillId="4" borderId="0" xfId="0" applyFill="1" applyBorder="1" applyAlignment="1">
      <alignment horizontal="left" vertical="top" wrapText="1"/>
    </xf>
    <xf numFmtId="0" fontId="2" fillId="4" borderId="0" xfId="0" applyFont="1" applyFill="1" applyBorder="1" applyAlignment="1">
      <alignment horizontal="left" vertical="top" wrapText="1"/>
    </xf>
    <xf numFmtId="0" fontId="0" fillId="4" borderId="0" xfId="0" applyFont="1" applyFill="1" applyAlignment="1">
      <alignment horizontal="left" vertical="top" wrapText="1"/>
    </xf>
    <xf numFmtId="0" fontId="17" fillId="3" borderId="5" xfId="0" applyFont="1" applyFill="1" applyBorder="1" applyAlignment="1">
      <alignment wrapText="1"/>
    </xf>
    <xf numFmtId="0" fontId="17" fillId="3" borderId="5" xfId="0" applyFont="1" applyFill="1" applyBorder="1" applyAlignment="1">
      <alignment vertical="top" wrapText="1"/>
    </xf>
    <xf numFmtId="0" fontId="17" fillId="3" borderId="5" xfId="0" applyFont="1" applyFill="1" applyBorder="1" applyAlignment="1">
      <alignment horizontal="left" vertical="top"/>
    </xf>
    <xf numFmtId="0" fontId="20" fillId="3" borderId="8" xfId="0" applyFont="1" applyFill="1" applyBorder="1" applyAlignment="1">
      <alignment horizontal="center" vertical="center" wrapText="1"/>
    </xf>
    <xf numFmtId="0" fontId="15" fillId="3" borderId="0" xfId="0" applyFont="1" applyFill="1" applyAlignment="1">
      <alignment wrapText="1"/>
    </xf>
    <xf numFmtId="0" fontId="24" fillId="3" borderId="0" xfId="0" applyFont="1" applyFill="1"/>
    <xf numFmtId="0" fontId="24" fillId="0" borderId="0" xfId="0" applyFont="1"/>
    <xf numFmtId="44" fontId="20" fillId="3" borderId="21" xfId="0" applyNumberFormat="1" applyFont="1" applyFill="1" applyBorder="1" applyAlignment="1" applyProtection="1">
      <alignment vertical="center" wrapText="1"/>
      <protection locked="0"/>
    </xf>
    <xf numFmtId="44" fontId="17" fillId="3" borderId="5" xfId="0" applyNumberFormat="1" applyFont="1" applyFill="1" applyBorder="1" applyAlignment="1" applyProtection="1">
      <alignment wrapText="1"/>
      <protection locked="0"/>
    </xf>
    <xf numFmtId="44" fontId="17" fillId="3" borderId="7" xfId="0" applyNumberFormat="1" applyFont="1" applyFill="1" applyBorder="1"/>
    <xf numFmtId="0" fontId="0" fillId="0" borderId="0" xfId="0" applyProtection="1">
      <protection hidden="1"/>
    </xf>
    <xf numFmtId="0" fontId="0" fillId="0" borderId="0" xfId="0" applyAlignment="1" applyProtection="1">
      <alignment horizontal="left" vertical="center"/>
      <protection hidden="1"/>
    </xf>
    <xf numFmtId="0" fontId="8" fillId="0" borderId="6" xfId="0" applyFont="1" applyBorder="1" applyAlignment="1" applyProtection="1">
      <alignment horizontal="left" vertical="top" wrapText="1"/>
      <protection hidden="1"/>
    </xf>
    <xf numFmtId="0" fontId="8" fillId="0" borderId="6" xfId="0" applyFont="1" applyBorder="1" applyAlignment="1" applyProtection="1">
      <alignment horizontal="center" vertical="top" wrapText="1"/>
      <protection hidden="1"/>
    </xf>
    <xf numFmtId="4" fontId="9" fillId="0" borderId="6" xfId="0" applyNumberFormat="1" applyFont="1" applyBorder="1" applyAlignment="1" applyProtection="1">
      <alignment horizontal="center" vertical="top" wrapText="1"/>
      <protection hidden="1"/>
    </xf>
    <xf numFmtId="0" fontId="0" fillId="0" borderId="0" xfId="0" applyAlignment="1" applyProtection="1">
      <alignment horizontal="center" vertical="center"/>
      <protection hidden="1"/>
    </xf>
    <xf numFmtId="0" fontId="2" fillId="0" borderId="6" xfId="0" applyFont="1" applyBorder="1" applyAlignment="1" applyProtection="1">
      <alignment horizontal="left"/>
      <protection hidden="1"/>
    </xf>
    <xf numFmtId="4" fontId="0" fillId="0" borderId="6" xfId="0" applyNumberFormat="1" applyBorder="1" applyProtection="1">
      <protection hidden="1"/>
    </xf>
    <xf numFmtId="4" fontId="2" fillId="0" borderId="6" xfId="0" applyNumberFormat="1" applyFont="1" applyBorder="1" applyProtection="1">
      <protection hidden="1"/>
    </xf>
    <xf numFmtId="0" fontId="2" fillId="0" borderId="6" xfId="0" applyFont="1" applyFill="1" applyBorder="1" applyAlignment="1" applyProtection="1">
      <alignment horizontal="left"/>
      <protection hidden="1"/>
    </xf>
    <xf numFmtId="4" fontId="2" fillId="0" borderId="6" xfId="0" applyNumberFormat="1" applyFont="1" applyFill="1" applyBorder="1" applyProtection="1">
      <protection hidden="1"/>
    </xf>
    <xf numFmtId="4" fontId="2" fillId="2" borderId="6" xfId="0" applyNumberFormat="1" applyFont="1" applyFill="1" applyBorder="1" applyProtection="1">
      <protection hidden="1"/>
    </xf>
    <xf numFmtId="0" fontId="0" fillId="0" borderId="0" xfId="0" applyAlignment="1" applyProtection="1">
      <alignment wrapText="1"/>
      <protection hidden="1"/>
    </xf>
    <xf numFmtId="0" fontId="6" fillId="0" borderId="0" xfId="0" applyFont="1" applyAlignment="1" applyProtection="1">
      <alignment horizontal="left" vertical="center" indent="1"/>
      <protection hidden="1"/>
    </xf>
    <xf numFmtId="0" fontId="9" fillId="0" borderId="6" xfId="0" applyNumberFormat="1" applyFont="1" applyBorder="1" applyAlignment="1" applyProtection="1">
      <alignment horizontal="center" vertical="top" wrapText="1"/>
      <protection hidden="1"/>
    </xf>
    <xf numFmtId="0" fontId="0" fillId="0" borderId="0" xfId="0" applyAlignment="1" applyProtection="1">
      <alignment vertical="center" wrapText="1"/>
      <protection hidden="1"/>
    </xf>
    <xf numFmtId="0" fontId="2" fillId="0" borderId="6" xfId="0" applyFont="1" applyBorder="1" applyAlignment="1" applyProtection="1">
      <alignment vertical="center" wrapText="1"/>
      <protection hidden="1"/>
    </xf>
    <xf numFmtId="0" fontId="2" fillId="0" borderId="6" xfId="0" applyFont="1" applyBorder="1" applyAlignment="1" applyProtection="1">
      <alignment horizontal="center" vertical="center" wrapText="1"/>
      <protection hidden="1"/>
    </xf>
    <xf numFmtId="9" fontId="2" fillId="0" borderId="6" xfId="2" applyFont="1" applyBorder="1" applyAlignment="1" applyProtection="1">
      <alignment horizontal="center" vertical="center" wrapText="1"/>
      <protection hidden="1"/>
    </xf>
    <xf numFmtId="0" fontId="0" fillId="0" borderId="6" xfId="0" applyBorder="1" applyAlignment="1" applyProtection="1">
      <alignment vertical="center" wrapText="1"/>
      <protection hidden="1"/>
    </xf>
    <xf numFmtId="0" fontId="8" fillId="0" borderId="6" xfId="0" applyNumberFormat="1" applyFont="1" applyBorder="1" applyAlignment="1" applyProtection="1">
      <alignment horizontal="left" vertical="top" wrapText="1"/>
      <protection hidden="1"/>
    </xf>
    <xf numFmtId="0" fontId="2" fillId="0" borderId="6" xfId="0" applyFont="1" applyBorder="1" applyAlignment="1" applyProtection="1">
      <alignment horizontal="left" vertical="center" wrapText="1"/>
      <protection hidden="1"/>
    </xf>
    <xf numFmtId="0" fontId="0" fillId="0" borderId="0" xfId="0" applyAlignment="1" applyProtection="1">
      <alignment horizontal="center" vertical="center" wrapText="1"/>
      <protection hidden="1"/>
    </xf>
    <xf numFmtId="4" fontId="2" fillId="0" borderId="6" xfId="0" applyNumberFormat="1" applyFont="1" applyBorder="1" applyAlignment="1" applyProtection="1">
      <alignment vertical="center" wrapText="1"/>
      <protection hidden="1"/>
    </xf>
    <xf numFmtId="0" fontId="22" fillId="7" borderId="6" xfId="0" applyFont="1" applyFill="1" applyBorder="1" applyAlignment="1" applyProtection="1">
      <alignment horizontal="center"/>
      <protection hidden="1"/>
    </xf>
    <xf numFmtId="0" fontId="22" fillId="7" borderId="6" xfId="0" applyFont="1" applyFill="1" applyBorder="1" applyProtection="1">
      <protection hidden="1"/>
    </xf>
    <xf numFmtId="0" fontId="0" fillId="0" borderId="6" xfId="0" applyBorder="1" applyProtection="1">
      <protection hidden="1"/>
    </xf>
    <xf numFmtId="165" fontId="0" fillId="8" borderId="6" xfId="0" applyNumberFormat="1" applyFill="1" applyBorder="1" applyProtection="1">
      <protection hidden="1"/>
    </xf>
    <xf numFmtId="165" fontId="0" fillId="0" borderId="6" xfId="0" applyNumberFormat="1" applyBorder="1" applyProtection="1">
      <protection hidden="1"/>
    </xf>
    <xf numFmtId="0" fontId="0" fillId="0" borderId="22" xfId="0" applyBorder="1" applyAlignment="1" applyProtection="1">
      <alignment vertical="center"/>
      <protection hidden="1"/>
    </xf>
    <xf numFmtId="0" fontId="0" fillId="0" borderId="23" xfId="0" applyBorder="1" applyAlignment="1" applyProtection="1">
      <alignment vertical="center"/>
      <protection hidden="1"/>
    </xf>
    <xf numFmtId="0" fontId="0" fillId="0" borderId="23" xfId="0" applyBorder="1" applyProtection="1">
      <protection hidden="1"/>
    </xf>
    <xf numFmtId="0" fontId="0" fillId="0" borderId="24" xfId="0" applyBorder="1" applyAlignment="1" applyProtection="1">
      <alignment vertical="center"/>
      <protection hidden="1"/>
    </xf>
    <xf numFmtId="0" fontId="0" fillId="0" borderId="0" xfId="0" quotePrefix="1" applyProtection="1">
      <protection hidden="1"/>
    </xf>
    <xf numFmtId="0" fontId="17" fillId="0" borderId="0" xfId="0" applyFont="1" applyFill="1" applyBorder="1" applyAlignment="1">
      <alignment horizontal="left" vertical="center" wrapText="1"/>
    </xf>
    <xf numFmtId="0" fontId="0" fillId="0" borderId="0" xfId="0" applyFill="1"/>
    <xf numFmtId="0" fontId="17" fillId="0" borderId="0" xfId="0" applyFont="1" applyAlignment="1">
      <alignment vertical="center"/>
    </xf>
    <xf numFmtId="0" fontId="20" fillId="0" borderId="0" xfId="0" applyFont="1" applyBorder="1" applyAlignment="1">
      <alignment horizontal="center" wrapText="1"/>
    </xf>
    <xf numFmtId="0" fontId="2" fillId="9" borderId="0" xfId="0" applyFont="1" applyFill="1" applyBorder="1" applyAlignment="1">
      <alignment horizontal="left" vertical="center" wrapText="1"/>
    </xf>
    <xf numFmtId="0" fontId="17" fillId="9" borderId="0" xfId="0" applyFont="1" applyFill="1" applyBorder="1" applyAlignment="1">
      <alignment horizontal="left" vertical="center" wrapText="1"/>
    </xf>
    <xf numFmtId="0" fontId="0" fillId="9" borderId="0" xfId="0" applyFill="1" applyAlignment="1">
      <alignment horizontal="left" vertical="top" wrapText="1"/>
    </xf>
    <xf numFmtId="0" fontId="0" fillId="0" borderId="6" xfId="0" applyNumberFormat="1" applyBorder="1" applyAlignment="1" applyProtection="1">
      <alignment horizontal="center"/>
      <protection hidden="1"/>
    </xf>
    <xf numFmtId="0" fontId="2" fillId="0" borderId="6" xfId="0" applyNumberFormat="1" applyFont="1" applyBorder="1" applyAlignment="1" applyProtection="1">
      <alignment horizontal="center"/>
      <protection hidden="1"/>
    </xf>
    <xf numFmtId="0" fontId="17" fillId="3" borderId="0" xfId="0" applyFont="1" applyFill="1" applyAlignment="1">
      <alignment vertical="center" wrapText="1"/>
    </xf>
    <xf numFmtId="0" fontId="17" fillId="3" borderId="0" xfId="0" applyFont="1" applyFill="1" applyBorder="1" applyAlignment="1">
      <alignment vertical="center"/>
    </xf>
    <xf numFmtId="0" fontId="0" fillId="0" borderId="0" xfId="0" applyAlignment="1">
      <alignment horizontal="left" vertical="top" wrapText="1"/>
    </xf>
    <xf numFmtId="0" fontId="0" fillId="0" borderId="0" xfId="0" applyAlignment="1">
      <alignment horizontal="left" vertical="top" wrapText="1"/>
    </xf>
    <xf numFmtId="0" fontId="28" fillId="0" borderId="0" xfId="0" applyFont="1" applyAlignment="1">
      <alignment horizontal="left" vertical="top" wrapText="1"/>
    </xf>
    <xf numFmtId="0" fontId="0" fillId="4" borderId="0" xfId="0" applyFill="1" applyBorder="1" applyAlignment="1">
      <alignment wrapText="1"/>
    </xf>
    <xf numFmtId="0" fontId="17" fillId="4" borderId="1" xfId="0" applyFont="1" applyFill="1" applyBorder="1" applyAlignment="1" applyProtection="1">
      <alignment horizontal="center" wrapText="1"/>
      <protection locked="0"/>
    </xf>
    <xf numFmtId="0" fontId="17" fillId="4" borderId="2" xfId="0" applyFont="1" applyFill="1" applyBorder="1" applyAlignment="1" applyProtection="1">
      <alignment horizontal="center" wrapText="1"/>
      <protection locked="0"/>
    </xf>
    <xf numFmtId="164" fontId="17" fillId="3" borderId="5" xfId="0" applyNumberFormat="1" applyFont="1" applyFill="1" applyBorder="1" applyAlignment="1">
      <alignment wrapText="1"/>
    </xf>
    <xf numFmtId="0" fontId="17" fillId="4" borderId="0" xfId="0" applyFont="1" applyFill="1" applyBorder="1" applyAlignment="1" applyProtection="1">
      <alignment horizontal="center" wrapText="1"/>
    </xf>
    <xf numFmtId="0" fontId="2" fillId="4" borderId="1" xfId="0" applyFont="1" applyFill="1" applyBorder="1" applyAlignment="1">
      <alignment horizontal="center" wrapText="1"/>
    </xf>
    <xf numFmtId="0" fontId="2" fillId="4" borderId="2" xfId="0" applyFont="1" applyFill="1" applyBorder="1" applyAlignment="1" applyProtection="1">
      <alignment horizontal="center" vertical="top" wrapText="1"/>
      <protection locked="0"/>
    </xf>
    <xf numFmtId="44" fontId="2" fillId="4" borderId="2" xfId="0" applyNumberFormat="1" applyFont="1" applyFill="1" applyBorder="1" applyAlignment="1" applyProtection="1">
      <alignment horizontal="center" vertical="top" wrapText="1"/>
      <protection locked="0"/>
    </xf>
    <xf numFmtId="0" fontId="17" fillId="4" borderId="0" xfId="0" applyFont="1" applyFill="1" applyBorder="1" applyAlignment="1" applyProtection="1">
      <alignment horizontal="left" wrapText="1"/>
    </xf>
    <xf numFmtId="44" fontId="20" fillId="3" borderId="0" xfId="0" applyNumberFormat="1" applyFont="1" applyFill="1" applyBorder="1" applyAlignment="1" applyProtection="1">
      <alignment vertical="center" wrapText="1"/>
    </xf>
    <xf numFmtId="44" fontId="17" fillId="3" borderId="0" xfId="0" applyNumberFormat="1" applyFont="1" applyFill="1" applyBorder="1" applyAlignment="1" applyProtection="1">
      <alignment wrapText="1"/>
    </xf>
    <xf numFmtId="164" fontId="17" fillId="3" borderId="0" xfId="0" applyNumberFormat="1" applyFont="1" applyFill="1" applyBorder="1" applyAlignment="1" applyProtection="1">
      <alignment wrapText="1"/>
    </xf>
    <xf numFmtId="44" fontId="17" fillId="3" borderId="0" xfId="0" applyNumberFormat="1" applyFont="1" applyFill="1" applyBorder="1" applyProtection="1"/>
    <xf numFmtId="0" fontId="17" fillId="3" borderId="0" xfId="0" applyFont="1" applyFill="1" applyBorder="1" applyProtection="1"/>
    <xf numFmtId="44" fontId="15" fillId="3" borderId="0" xfId="0" applyNumberFormat="1" applyFont="1" applyFill="1" applyBorder="1" applyProtection="1"/>
    <xf numFmtId="164" fontId="20" fillId="3" borderId="0" xfId="0" applyNumberFormat="1" applyFont="1" applyFill="1" applyBorder="1" applyProtection="1"/>
    <xf numFmtId="0" fontId="17" fillId="0" borderId="0" xfId="0" applyFont="1" applyProtection="1"/>
    <xf numFmtId="0" fontId="17" fillId="5" borderId="0" xfId="0" applyFont="1" applyFill="1" applyProtection="1"/>
    <xf numFmtId="9" fontId="20" fillId="5" borderId="0" xfId="0" applyNumberFormat="1" applyFont="1" applyFill="1" applyBorder="1" applyAlignment="1" applyProtection="1">
      <alignment horizontal="center" vertical="center" wrapText="1"/>
    </xf>
    <xf numFmtId="0" fontId="29" fillId="3" borderId="5" xfId="0" applyFont="1" applyFill="1" applyBorder="1" applyAlignment="1">
      <alignment horizontal="left" vertical="top"/>
    </xf>
    <xf numFmtId="44" fontId="29" fillId="3" borderId="5" xfId="0" applyNumberFormat="1" applyFont="1" applyFill="1" applyBorder="1" applyAlignment="1" applyProtection="1">
      <alignment horizontal="center" wrapText="1"/>
      <protection locked="0"/>
    </xf>
    <xf numFmtId="164" fontId="29" fillId="3" borderId="0" xfId="0" applyNumberFormat="1" applyFont="1" applyFill="1" applyBorder="1" applyAlignment="1" applyProtection="1">
      <alignment wrapText="1"/>
    </xf>
    <xf numFmtId="0" fontId="22" fillId="7" borderId="6" xfId="0" applyFont="1" applyFill="1" applyBorder="1" applyAlignment="1" applyProtection="1">
      <alignment horizontal="center" wrapText="1"/>
      <protection hidden="1"/>
    </xf>
    <xf numFmtId="0" fontId="17" fillId="9" borderId="4" xfId="0" applyFont="1" applyFill="1" applyBorder="1" applyAlignment="1">
      <alignment horizontal="center" vertical="center" wrapText="1"/>
    </xf>
    <xf numFmtId="0" fontId="17" fillId="9" borderId="0" xfId="0" applyFont="1" applyFill="1" applyAlignment="1">
      <alignment horizontal="left" vertical="top" wrapText="1"/>
    </xf>
    <xf numFmtId="0" fontId="17" fillId="9"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0" fillId="0" borderId="0" xfId="0" applyFont="1" applyFill="1" applyAlignment="1">
      <alignment wrapText="1"/>
    </xf>
    <xf numFmtId="0" fontId="20" fillId="0" borderId="0" xfId="0" applyFont="1" applyFill="1" applyBorder="1" applyAlignment="1">
      <alignment horizontal="right" vertical="center"/>
    </xf>
    <xf numFmtId="0" fontId="20" fillId="0" borderId="0" xfId="0" applyFont="1" applyFill="1" applyAlignment="1">
      <alignment vertical="center"/>
    </xf>
    <xf numFmtId="4" fontId="32" fillId="0" borderId="6" xfId="0" applyNumberFormat="1" applyFont="1" applyBorder="1" applyAlignment="1" applyProtection="1">
      <alignment vertical="top" wrapText="1"/>
      <protection hidden="1"/>
    </xf>
    <xf numFmtId="0" fontId="2" fillId="4" borderId="0" xfId="0" applyFont="1" applyFill="1" applyBorder="1" applyAlignment="1" applyProtection="1">
      <alignment vertical="top" wrapText="1"/>
    </xf>
    <xf numFmtId="44" fontId="2" fillId="4" borderId="0" xfId="0" applyNumberFormat="1" applyFont="1" applyFill="1" applyBorder="1" applyAlignment="1" applyProtection="1">
      <alignment horizontal="left" vertical="top" wrapText="1"/>
    </xf>
    <xf numFmtId="0" fontId="17" fillId="4" borderId="2" xfId="0" applyFont="1" applyFill="1" applyBorder="1" applyAlignment="1">
      <alignment horizontal="center" wrapText="1"/>
    </xf>
    <xf numFmtId="1" fontId="0" fillId="0" borderId="6" xfId="0" applyNumberFormat="1" applyBorder="1" applyProtection="1">
      <protection hidden="1"/>
    </xf>
    <xf numFmtId="1" fontId="0" fillId="0" borderId="6" xfId="0" applyNumberFormat="1" applyFont="1" applyBorder="1" applyProtection="1">
      <protection hidden="1"/>
    </xf>
    <xf numFmtId="1" fontId="0" fillId="0" borderId="6" xfId="0" applyNumberFormat="1" applyBorder="1" applyAlignment="1" applyProtection="1">
      <alignment vertical="center" wrapText="1"/>
      <protection hidden="1"/>
    </xf>
    <xf numFmtId="1" fontId="0" fillId="0" borderId="30" xfId="0" applyNumberFormat="1" applyBorder="1" applyAlignment="1" applyProtection="1">
      <alignment vertical="center" wrapText="1"/>
      <protection hidden="1"/>
    </xf>
    <xf numFmtId="165" fontId="0" fillId="0" borderId="30" xfId="0" applyNumberFormat="1" applyBorder="1" applyProtection="1">
      <protection hidden="1"/>
    </xf>
    <xf numFmtId="165" fontId="0" fillId="0" borderId="31" xfId="0" applyNumberFormat="1" applyBorder="1" applyProtection="1">
      <protection hidden="1"/>
    </xf>
    <xf numFmtId="1" fontId="0" fillId="0" borderId="31" xfId="0" applyNumberFormat="1" applyBorder="1" applyAlignment="1" applyProtection="1">
      <alignment vertical="center" wrapText="1"/>
      <protection hidden="1"/>
    </xf>
    <xf numFmtId="44" fontId="0" fillId="4" borderId="0" xfId="3" applyNumberFormat="1" applyFont="1" applyFill="1" applyAlignment="1">
      <alignment horizontal="center" vertical="top" wrapText="1"/>
    </xf>
    <xf numFmtId="4" fontId="32" fillId="0" borderId="6" xfId="0" applyNumberFormat="1" applyFont="1" applyFill="1" applyBorder="1" applyAlignment="1" applyProtection="1">
      <alignment vertical="top" wrapText="1"/>
      <protection hidden="1"/>
    </xf>
    <xf numFmtId="1" fontId="32" fillId="0" borderId="6" xfId="0" applyNumberFormat="1" applyFont="1" applyBorder="1" applyProtection="1">
      <protection hidden="1"/>
    </xf>
    <xf numFmtId="0" fontId="22" fillId="7" borderId="6" xfId="0" applyFont="1" applyFill="1" applyBorder="1" applyAlignment="1" applyProtection="1">
      <alignment wrapText="1"/>
      <protection hidden="1"/>
    </xf>
    <xf numFmtId="0" fontId="33" fillId="4" borderId="0" xfId="0" applyFont="1" applyFill="1" applyAlignment="1">
      <alignment horizontal="left" vertical="top" wrapText="1"/>
    </xf>
    <xf numFmtId="0" fontId="13" fillId="4" borderId="2" xfId="0" applyFont="1" applyFill="1" applyBorder="1" applyAlignment="1" applyProtection="1">
      <alignment horizontal="center" vertical="top" wrapText="1"/>
      <protection locked="0"/>
    </xf>
    <xf numFmtId="0" fontId="32" fillId="5" borderId="12" xfId="0" applyFont="1" applyFill="1" applyBorder="1" applyAlignment="1">
      <alignment horizontal="left" vertical="center" wrapText="1"/>
    </xf>
    <xf numFmtId="164" fontId="32" fillId="5" borderId="0" xfId="1" applyNumberFormat="1" applyFont="1" applyFill="1" applyBorder="1" applyAlignment="1">
      <alignment horizontal="left" vertical="center"/>
    </xf>
    <xf numFmtId="9" fontId="32" fillId="5" borderId="13" xfId="0" applyNumberFormat="1" applyFont="1" applyFill="1" applyBorder="1" applyAlignment="1">
      <alignment horizontal="center" vertical="center"/>
    </xf>
    <xf numFmtId="0" fontId="32" fillId="0" borderId="0" xfId="0" applyFont="1"/>
    <xf numFmtId="0" fontId="2" fillId="4" borderId="1" xfId="0" applyFont="1" applyFill="1" applyBorder="1" applyAlignment="1">
      <alignment horizontal="left" wrapText="1"/>
    </xf>
    <xf numFmtId="0" fontId="17" fillId="9"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2" fillId="6" borderId="8" xfId="0" applyFont="1" applyFill="1" applyBorder="1" applyAlignment="1">
      <alignment vertical="top" wrapText="1"/>
    </xf>
    <xf numFmtId="0" fontId="17" fillId="6" borderId="19" xfId="0" applyFont="1" applyFill="1" applyBorder="1" applyAlignment="1">
      <alignment vertical="top" wrapText="1"/>
    </xf>
    <xf numFmtId="44" fontId="17" fillId="3" borderId="27" xfId="0" applyNumberFormat="1" applyFont="1" applyFill="1" applyBorder="1" applyAlignment="1" applyProtection="1">
      <alignment horizontal="center" wrapText="1"/>
      <protection locked="0"/>
    </xf>
    <xf numFmtId="44" fontId="17" fillId="3" borderId="28" xfId="0" applyNumberFormat="1" applyFont="1" applyFill="1" applyBorder="1" applyAlignment="1" applyProtection="1">
      <alignment horizontal="center" wrapText="1"/>
      <protection locked="0"/>
    </xf>
    <xf numFmtId="0" fontId="17" fillId="9" borderId="4" xfId="0" applyFont="1" applyFill="1" applyBorder="1" applyAlignment="1">
      <alignment horizontal="center" vertical="center" wrapText="1"/>
    </xf>
    <xf numFmtId="0" fontId="17" fillId="9" borderId="0" xfId="0" applyFont="1" applyFill="1" applyAlignment="1">
      <alignment horizontal="left" vertical="top" wrapText="1"/>
    </xf>
    <xf numFmtId="44" fontId="15" fillId="3" borderId="7" xfId="0" applyNumberFormat="1" applyFont="1" applyFill="1" applyBorder="1" applyAlignment="1">
      <alignment horizontal="center"/>
    </xf>
    <xf numFmtId="0" fontId="20" fillId="5" borderId="8" xfId="0" applyFont="1" applyFill="1" applyBorder="1" applyAlignment="1">
      <alignment horizontal="center" vertical="center" wrapText="1"/>
    </xf>
    <xf numFmtId="0" fontId="20" fillId="5" borderId="18" xfId="0" applyFont="1" applyFill="1" applyBorder="1" applyAlignment="1">
      <alignment horizontal="center" vertical="center" wrapText="1"/>
    </xf>
    <xf numFmtId="44" fontId="20" fillId="3" borderId="25" xfId="0" applyNumberFormat="1" applyFont="1" applyFill="1" applyBorder="1" applyAlignment="1" applyProtection="1">
      <alignment horizontal="center" vertical="center" wrapText="1"/>
      <protection locked="0"/>
    </xf>
    <xf numFmtId="44" fontId="20" fillId="3" borderId="26" xfId="0" applyNumberFormat="1" applyFont="1" applyFill="1" applyBorder="1" applyAlignment="1" applyProtection="1">
      <alignment horizontal="center" vertical="center" wrapText="1"/>
      <protection locked="0"/>
    </xf>
    <xf numFmtId="0" fontId="30" fillId="0" borderId="0" xfId="0" applyFont="1" applyAlignment="1">
      <alignment horizontal="center" vertical="center" wrapText="1"/>
    </xf>
    <xf numFmtId="0" fontId="19" fillId="3" borderId="0" xfId="0" applyFont="1" applyFill="1" applyAlignment="1">
      <alignment horizontal="left" vertical="top" wrapText="1"/>
    </xf>
    <xf numFmtId="0" fontId="13" fillId="3" borderId="0" xfId="0" applyFont="1" applyFill="1" applyAlignment="1">
      <alignment horizontal="left" vertical="top" wrapText="1"/>
    </xf>
    <xf numFmtId="0" fontId="17" fillId="4" borderId="0" xfId="0" applyFont="1" applyFill="1" applyAlignment="1">
      <alignment vertical="center" wrapText="1"/>
    </xf>
    <xf numFmtId="0" fontId="17" fillId="4" borderId="1" xfId="0" applyFont="1" applyFill="1" applyBorder="1" applyAlignment="1" applyProtection="1">
      <alignment horizontal="left" wrapText="1"/>
      <protection locked="0"/>
    </xf>
    <xf numFmtId="0" fontId="17" fillId="4" borderId="2" xfId="0" applyFont="1" applyFill="1" applyBorder="1" applyAlignment="1" applyProtection="1">
      <alignment horizontal="left" wrapText="1"/>
      <protection locked="0"/>
    </xf>
    <xf numFmtId="0" fontId="16" fillId="5" borderId="0" xfId="1" applyNumberFormat="1" applyFont="1" applyFill="1" applyBorder="1" applyAlignment="1">
      <alignment horizontal="center" vertical="center"/>
    </xf>
    <xf numFmtId="44" fontId="17" fillId="3" borderId="27" xfId="0" applyNumberFormat="1" applyFont="1" applyFill="1" applyBorder="1" applyAlignment="1">
      <alignment horizontal="center" wrapText="1"/>
    </xf>
    <xf numFmtId="44" fontId="17" fillId="3" borderId="28" xfId="0" applyNumberFormat="1" applyFont="1" applyFill="1" applyBorder="1" applyAlignment="1">
      <alignment horizontal="center" wrapText="1"/>
    </xf>
    <xf numFmtId="44" fontId="17" fillId="3" borderId="20" xfId="0" applyNumberFormat="1" applyFont="1" applyFill="1" applyBorder="1" applyAlignment="1">
      <alignment horizontal="center"/>
    </xf>
    <xf numFmtId="44" fontId="29" fillId="3" borderId="27" xfId="0" applyNumberFormat="1" applyFont="1" applyFill="1" applyBorder="1" applyAlignment="1" applyProtection="1">
      <alignment horizontal="center" wrapText="1"/>
      <protection locked="0"/>
    </xf>
    <xf numFmtId="44" fontId="29" fillId="3" borderId="28" xfId="0" applyNumberFormat="1" applyFont="1" applyFill="1" applyBorder="1" applyAlignment="1" applyProtection="1">
      <alignment horizontal="center" wrapText="1"/>
      <protection locked="0"/>
    </xf>
    <xf numFmtId="0" fontId="17" fillId="5" borderId="0" xfId="0" applyFont="1" applyFill="1" applyBorder="1" applyAlignment="1">
      <alignment horizontal="left" vertical="top" wrapText="1"/>
    </xf>
    <xf numFmtId="0" fontId="0" fillId="0" borderId="0" xfId="0" applyAlignment="1">
      <alignment horizontal="left" vertical="top" wrapText="1"/>
    </xf>
    <xf numFmtId="0" fontId="20" fillId="0" borderId="4" xfId="0" applyFont="1" applyBorder="1" applyAlignment="1">
      <alignment horizontal="center" wrapText="1"/>
    </xf>
    <xf numFmtId="0" fontId="13" fillId="0" borderId="17" xfId="0" applyFont="1" applyBorder="1" applyAlignment="1">
      <alignment horizontal="center" wrapText="1"/>
    </xf>
    <xf numFmtId="0" fontId="0" fillId="6" borderId="8" xfId="0" applyFont="1" applyFill="1" applyBorder="1" applyAlignment="1">
      <alignment vertical="top" wrapText="1"/>
    </xf>
    <xf numFmtId="0" fontId="17" fillId="6" borderId="18" xfId="0" applyFont="1" applyFill="1" applyBorder="1" applyAlignment="1">
      <alignment vertical="top" wrapText="1"/>
    </xf>
    <xf numFmtId="0" fontId="3" fillId="0" borderId="0" xfId="0" applyFont="1" applyAlignment="1">
      <alignment horizontal="center" wrapText="1"/>
    </xf>
    <xf numFmtId="0" fontId="6"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2" fillId="10" borderId="29" xfId="0" applyFont="1" applyFill="1" applyBorder="1" applyAlignment="1" applyProtection="1">
      <alignment horizontal="center"/>
      <protection hidden="1"/>
    </xf>
  </cellXfs>
  <cellStyles count="4">
    <cellStyle name="Komma" xfId="1" builtinId="3"/>
    <cellStyle name="Prozent" xfId="2" builtinId="5"/>
    <cellStyle name="Standard" xfId="0" builtinId="0"/>
    <cellStyle name="Währung" xfId="3" builtinId="4"/>
  </cellStyles>
  <dxfs count="0"/>
  <tableStyles count="0" defaultTableStyle="TableStyleMedium2" defaultPivotStyle="PivotStyleLight16"/>
  <colors>
    <mruColors>
      <color rgb="FFB3B9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28575</xdr:rowOff>
    </xdr:from>
    <xdr:to>
      <xdr:col>7</xdr:col>
      <xdr:colOff>1533524</xdr:colOff>
      <xdr:row>57</xdr:row>
      <xdr:rowOff>0</xdr:rowOff>
    </xdr:to>
    <xdr:sp macro="" textlink="">
      <xdr:nvSpPr>
        <xdr:cNvPr id="2" name="Textfeld 1"/>
        <xdr:cNvSpPr txBox="1"/>
      </xdr:nvSpPr>
      <xdr:spPr>
        <a:xfrm>
          <a:off x="0" y="8181975"/>
          <a:ext cx="6086474"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=VERWEIS(A41;G3:G38;INDIREKT(LINKS(ADRESSE(1;A40;4);1)&amp;TEXT(WERT(RECHTS(ADRESSE(1;A40;4);1)+</a:t>
          </a:r>
          <a:r>
            <a:rPr lang="de-AT" sz="1100" b="1">
              <a:solidFill>
                <a:srgbClr val="7030A0"/>
              </a:solidFill>
            </a:rPr>
            <a:t>2</a:t>
          </a:r>
          <a:r>
            <a:rPr lang="de-AT" sz="1100"/>
            <a:t>);"#")&amp;":"&amp;LINKS(ADRESSE(1;A40;4);1)&amp;TEXT(WERT(RECHTS(ADRESSE(1;A40;4);1)+3</a:t>
          </a:r>
          <a:r>
            <a:rPr lang="de-AT" sz="1100" b="1">
              <a:solidFill>
                <a:srgbClr val="7030A0"/>
              </a:solidFill>
            </a:rPr>
            <a:t>7</a:t>
          </a:r>
          <a:r>
            <a:rPr lang="de-AT" sz="1100"/>
            <a:t>);"#")))</a:t>
          </a:r>
        </a:p>
      </xdr:txBody>
    </xdr:sp>
    <xdr:clientData/>
  </xdr:twoCellAnchor>
  <xdr:twoCellAnchor>
    <xdr:from>
      <xdr:col>0</xdr:col>
      <xdr:colOff>0</xdr:colOff>
      <xdr:row>53</xdr:row>
      <xdr:rowOff>28575</xdr:rowOff>
    </xdr:from>
    <xdr:to>
      <xdr:col>7</xdr:col>
      <xdr:colOff>1533524</xdr:colOff>
      <xdr:row>57</xdr:row>
      <xdr:rowOff>0</xdr:rowOff>
    </xdr:to>
    <xdr:sp macro="" textlink="">
      <xdr:nvSpPr>
        <xdr:cNvPr id="3" name="Textfeld 2"/>
        <xdr:cNvSpPr txBox="1"/>
      </xdr:nvSpPr>
      <xdr:spPr>
        <a:xfrm>
          <a:off x="0" y="9572625"/>
          <a:ext cx="6086474"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=VERWEIS(A41;G3:G38;INDIREKT(LINKS(ADRESSE(1;A40;4);1)&amp;TEXT(WERT(RECHTS(ADRESSE(1;A40;4);1)+</a:t>
          </a:r>
          <a:r>
            <a:rPr lang="de-AT" sz="1100" b="1">
              <a:solidFill>
                <a:srgbClr val="7030A0"/>
              </a:solidFill>
            </a:rPr>
            <a:t>2</a:t>
          </a:r>
          <a:r>
            <a:rPr lang="de-AT" sz="1100"/>
            <a:t>);"#")&amp;":"&amp;LINKS(ADRESSE(1;A40;4);1)&amp;TEXT(WERT(RECHTS(ADRESSE(1;A40;4);1)+3</a:t>
          </a:r>
          <a:r>
            <a:rPr lang="de-AT" sz="1100" b="1">
              <a:solidFill>
                <a:srgbClr val="7030A0"/>
              </a:solidFill>
            </a:rPr>
            <a:t>7</a:t>
          </a:r>
          <a:r>
            <a:rPr lang="de-AT" sz="1100"/>
            <a:t>);"#")))</a:t>
          </a:r>
        </a:p>
      </xdr:txBody>
    </xdr:sp>
    <xdr:clientData/>
  </xdr:twoCellAnchor>
  <xdr:twoCellAnchor>
    <xdr:from>
      <xdr:col>0</xdr:col>
      <xdr:colOff>0</xdr:colOff>
      <xdr:row>53</xdr:row>
      <xdr:rowOff>28575</xdr:rowOff>
    </xdr:from>
    <xdr:to>
      <xdr:col>7</xdr:col>
      <xdr:colOff>1533524</xdr:colOff>
      <xdr:row>57</xdr:row>
      <xdr:rowOff>0</xdr:rowOff>
    </xdr:to>
    <xdr:sp macro="" textlink="">
      <xdr:nvSpPr>
        <xdr:cNvPr id="4" name="Textfeld 3"/>
        <xdr:cNvSpPr txBox="1"/>
      </xdr:nvSpPr>
      <xdr:spPr>
        <a:xfrm>
          <a:off x="0" y="9572625"/>
          <a:ext cx="6086474"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100"/>
            <a:t>=VERWEIS(A41;G3:G38;INDIREKT(LINKS(ADRESSE(1;A40;4);1)&amp;TEXT(WERT(RECHTS(ADRESSE(1;A40;4);1)+</a:t>
          </a:r>
          <a:r>
            <a:rPr lang="de-AT" sz="1100" b="1">
              <a:solidFill>
                <a:srgbClr val="7030A0"/>
              </a:solidFill>
            </a:rPr>
            <a:t>2</a:t>
          </a:r>
          <a:r>
            <a:rPr lang="de-AT" sz="1100"/>
            <a:t>);"#")&amp;":"&amp;LINKS(ADRESSE(1;A40;4);1)&amp;TEXT(WERT(RECHTS(ADRESSE(1;A40;4);1)+3</a:t>
          </a:r>
          <a:r>
            <a:rPr lang="de-AT" sz="1100" b="1">
              <a:solidFill>
                <a:srgbClr val="7030A0"/>
              </a:solidFill>
            </a:rPr>
            <a:t>7</a:t>
          </a:r>
          <a:r>
            <a:rPr lang="de-AT" sz="1100"/>
            <a: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N104"/>
  <sheetViews>
    <sheetView tabSelected="1" view="pageLayout" zoomScale="115" zoomScaleNormal="100" zoomScalePageLayoutView="115" workbookViewId="0">
      <selection activeCell="B4" sqref="B4:F4"/>
    </sheetView>
  </sheetViews>
  <sheetFormatPr baseColWidth="10" defaultRowHeight="15" x14ac:dyDescent="0.25"/>
  <cols>
    <col min="1" max="1" width="50.140625" style="3" customWidth="1"/>
    <col min="2" max="2" width="12.7109375" style="3" customWidth="1"/>
    <col min="3" max="3" width="1" style="3" customWidth="1"/>
    <col min="4" max="4" width="15" customWidth="1"/>
    <col min="5" max="5" width="1.28515625" customWidth="1"/>
    <col min="6" max="6" width="17.5703125" customWidth="1"/>
    <col min="7" max="14" width="11.42578125" customWidth="1"/>
  </cols>
  <sheetData>
    <row r="1" spans="1:6" ht="50.25" customHeight="1" x14ac:dyDescent="0.25">
      <c r="A1" s="186" t="s">
        <v>105</v>
      </c>
      <c r="B1" s="186"/>
      <c r="C1" s="186"/>
      <c r="D1" s="186"/>
      <c r="E1" s="186"/>
      <c r="F1" s="186"/>
    </row>
    <row r="3" spans="1:6" x14ac:dyDescent="0.25">
      <c r="A3" s="17" t="s">
        <v>23</v>
      </c>
      <c r="B3" s="17"/>
      <c r="C3" s="17"/>
      <c r="D3" s="18"/>
      <c r="E3" s="18"/>
      <c r="F3" s="18"/>
    </row>
    <row r="4" spans="1:6" ht="20.100000000000001" customHeight="1" x14ac:dyDescent="0.25">
      <c r="A4" s="19" t="s">
        <v>79</v>
      </c>
      <c r="B4" s="190"/>
      <c r="C4" s="190"/>
      <c r="D4" s="190"/>
      <c r="E4" s="190"/>
      <c r="F4" s="190"/>
    </row>
    <row r="5" spans="1:6" ht="20.100000000000001" customHeight="1" x14ac:dyDescent="0.25">
      <c r="A5" s="19" t="s">
        <v>80</v>
      </c>
      <c r="B5" s="123"/>
      <c r="C5" s="129"/>
      <c r="D5" s="21" t="s">
        <v>89</v>
      </c>
      <c r="E5" s="21"/>
      <c r="F5" s="21"/>
    </row>
    <row r="6" spans="1:6" ht="24.75" x14ac:dyDescent="0.25">
      <c r="A6" s="19" t="s">
        <v>24</v>
      </c>
      <c r="B6" s="190"/>
      <c r="C6" s="190"/>
      <c r="D6" s="190"/>
      <c r="E6" s="190"/>
      <c r="F6" s="190"/>
    </row>
    <row r="7" spans="1:6" ht="24.75" x14ac:dyDescent="0.25">
      <c r="A7" s="19" t="s">
        <v>53</v>
      </c>
      <c r="B7" s="191"/>
      <c r="C7" s="191"/>
      <c r="D7" s="191"/>
      <c r="E7" s="191"/>
      <c r="F7" s="191"/>
    </row>
    <row r="8" spans="1:6" x14ac:dyDescent="0.25">
      <c r="A8" s="189" t="s">
        <v>70</v>
      </c>
      <c r="B8" s="122"/>
      <c r="C8" s="125"/>
      <c r="D8" s="122"/>
      <c r="E8" s="125"/>
      <c r="F8" s="122"/>
    </row>
    <row r="9" spans="1:6" x14ac:dyDescent="0.25">
      <c r="A9" s="189"/>
      <c r="B9" s="123"/>
      <c r="C9" s="125"/>
      <c r="D9" s="123"/>
      <c r="E9" s="125"/>
      <c r="F9" s="123"/>
    </row>
    <row r="10" spans="1:6" x14ac:dyDescent="0.25">
      <c r="A10" s="19" t="s">
        <v>49</v>
      </c>
      <c r="B10" s="154">
        <f>COUNT(B8:F9)</f>
        <v>0</v>
      </c>
      <c r="C10" s="20"/>
      <c r="D10" s="21"/>
      <c r="E10" s="21"/>
      <c r="F10" s="21"/>
    </row>
    <row r="11" spans="1:6" x14ac:dyDescent="0.25">
      <c r="A11" s="2"/>
      <c r="B11" s="2"/>
      <c r="C11" s="2"/>
      <c r="D11" s="1"/>
      <c r="E11" s="1"/>
      <c r="F11" s="1"/>
    </row>
    <row r="12" spans="1:6" ht="45" x14ac:dyDescent="0.25">
      <c r="A12" s="25" t="s">
        <v>54</v>
      </c>
      <c r="B12" s="25" t="s">
        <v>55</v>
      </c>
      <c r="C12" s="25"/>
      <c r="D12" s="25" t="s">
        <v>56</v>
      </c>
      <c r="E12" s="25"/>
      <c r="F12" s="26" t="s">
        <v>1</v>
      </c>
    </row>
    <row r="13" spans="1:6" ht="15.75" thickBot="1" x14ac:dyDescent="0.3">
      <c r="A13" s="187" t="s">
        <v>41</v>
      </c>
      <c r="B13" s="188"/>
      <c r="C13" s="188"/>
      <c r="D13" s="188"/>
      <c r="E13" s="188"/>
      <c r="F13" s="188"/>
    </row>
    <row r="14" spans="1:6" ht="53.25" customHeight="1" thickBot="1" x14ac:dyDescent="0.3">
      <c r="A14" s="66" t="s">
        <v>81</v>
      </c>
      <c r="B14" s="184">
        <v>0</v>
      </c>
      <c r="C14" s="185"/>
      <c r="D14" s="70">
        <v>0</v>
      </c>
      <c r="E14" s="130"/>
      <c r="F14" s="117" t="s">
        <v>50</v>
      </c>
    </row>
    <row r="15" spans="1:6" ht="24" x14ac:dyDescent="0.25">
      <c r="A15" s="63" t="s">
        <v>69</v>
      </c>
      <c r="B15" s="177">
        <v>0</v>
      </c>
      <c r="C15" s="178"/>
      <c r="D15" s="71">
        <v>0</v>
      </c>
      <c r="E15" s="131"/>
      <c r="F15" s="116" t="s">
        <v>2</v>
      </c>
    </row>
    <row r="16" spans="1:6" ht="36" x14ac:dyDescent="0.25">
      <c r="A16" s="64" t="s">
        <v>57</v>
      </c>
      <c r="B16" s="177">
        <v>0</v>
      </c>
      <c r="C16" s="178"/>
      <c r="D16" s="71">
        <v>0</v>
      </c>
      <c r="E16" s="131"/>
      <c r="F16" s="116" t="s">
        <v>82</v>
      </c>
    </row>
    <row r="17" spans="1:14" x14ac:dyDescent="0.25">
      <c r="A17" s="63" t="s">
        <v>5</v>
      </c>
      <c r="B17" s="177">
        <v>0</v>
      </c>
      <c r="C17" s="178"/>
      <c r="D17" s="71">
        <v>0</v>
      </c>
      <c r="E17" s="131"/>
      <c r="F17" s="27" t="s">
        <v>8</v>
      </c>
    </row>
    <row r="18" spans="1:14" ht="27.75" customHeight="1" x14ac:dyDescent="0.25">
      <c r="A18" s="63" t="s">
        <v>71</v>
      </c>
      <c r="B18" s="177">
        <v>0</v>
      </c>
      <c r="C18" s="178"/>
      <c r="D18" s="71">
        <v>0</v>
      </c>
      <c r="E18" s="131"/>
      <c r="F18" s="27" t="s">
        <v>25</v>
      </c>
    </row>
    <row r="19" spans="1:14" x14ac:dyDescent="0.25">
      <c r="A19" s="63" t="s">
        <v>9</v>
      </c>
      <c r="B19" s="177">
        <v>0</v>
      </c>
      <c r="C19" s="178"/>
      <c r="D19" s="71">
        <v>0</v>
      </c>
      <c r="E19" s="131"/>
      <c r="F19" s="27" t="s">
        <v>6</v>
      </c>
    </row>
    <row r="20" spans="1:14" ht="24.75" x14ac:dyDescent="0.25">
      <c r="A20" s="63" t="s">
        <v>58</v>
      </c>
      <c r="B20" s="177">
        <v>0</v>
      </c>
      <c r="C20" s="178"/>
      <c r="D20" s="71">
        <v>0</v>
      </c>
      <c r="E20" s="131"/>
      <c r="F20" s="27" t="s">
        <v>6</v>
      </c>
    </row>
    <row r="21" spans="1:14" x14ac:dyDescent="0.25">
      <c r="A21" s="63" t="s">
        <v>3</v>
      </c>
      <c r="B21" s="177">
        <v>0</v>
      </c>
      <c r="C21" s="178"/>
      <c r="D21" s="71">
        <v>0</v>
      </c>
      <c r="E21" s="131"/>
      <c r="F21" s="27" t="s">
        <v>7</v>
      </c>
    </row>
    <row r="22" spans="1:14" ht="24.75" x14ac:dyDescent="0.25">
      <c r="A22" s="63" t="s">
        <v>4</v>
      </c>
      <c r="B22" s="177">
        <v>0</v>
      </c>
      <c r="C22" s="178"/>
      <c r="D22" s="71">
        <v>0</v>
      </c>
      <c r="E22" s="131"/>
      <c r="F22" s="27" t="s">
        <v>7</v>
      </c>
    </row>
    <row r="23" spans="1:14" x14ac:dyDescent="0.25">
      <c r="A23" s="63" t="s">
        <v>10</v>
      </c>
      <c r="B23" s="177">
        <v>0</v>
      </c>
      <c r="C23" s="178"/>
      <c r="D23" s="71">
        <v>0</v>
      </c>
      <c r="E23" s="131"/>
      <c r="F23" s="27" t="s">
        <v>6</v>
      </c>
    </row>
    <row r="24" spans="1:14" x14ac:dyDescent="0.25">
      <c r="A24" s="63" t="s">
        <v>11</v>
      </c>
      <c r="B24" s="177">
        <v>0</v>
      </c>
      <c r="C24" s="178"/>
      <c r="D24" s="71">
        <v>0</v>
      </c>
      <c r="E24" s="131"/>
      <c r="F24" s="27" t="s">
        <v>25</v>
      </c>
    </row>
    <row r="25" spans="1:14" x14ac:dyDescent="0.25">
      <c r="A25" s="63" t="s">
        <v>12</v>
      </c>
      <c r="B25" s="177">
        <v>0</v>
      </c>
      <c r="C25" s="178"/>
      <c r="D25" s="71">
        <v>0</v>
      </c>
      <c r="E25" s="131"/>
      <c r="F25" s="27" t="s">
        <v>25</v>
      </c>
    </row>
    <row r="26" spans="1:14" x14ac:dyDescent="0.25">
      <c r="A26" s="65" t="s">
        <v>51</v>
      </c>
      <c r="B26" s="193">
        <f>IF(B5="",0,FB!I20)</f>
        <v>0</v>
      </c>
      <c r="C26" s="194"/>
      <c r="D26" s="124"/>
      <c r="E26" s="132"/>
      <c r="F26" s="29" t="s">
        <v>75</v>
      </c>
    </row>
    <row r="27" spans="1:14" x14ac:dyDescent="0.25">
      <c r="A27" s="140" t="s">
        <v>74</v>
      </c>
      <c r="B27" s="196">
        <v>0</v>
      </c>
      <c r="C27" s="197"/>
      <c r="D27" s="141">
        <v>0</v>
      </c>
      <c r="E27" s="142"/>
      <c r="F27" s="29" t="s">
        <v>102</v>
      </c>
    </row>
    <row r="28" spans="1:14" ht="15.75" thickBot="1" x14ac:dyDescent="0.3">
      <c r="A28" s="16" t="s">
        <v>20</v>
      </c>
      <c r="B28" s="195">
        <f>SUM(B15:C26)-B27</f>
        <v>0</v>
      </c>
      <c r="C28" s="195"/>
      <c r="D28" s="72">
        <f>SUM(D15:D26)-D27</f>
        <v>0</v>
      </c>
      <c r="E28" s="133"/>
      <c r="F28" s="28"/>
    </row>
    <row r="29" spans="1:14" ht="15.75" thickTop="1" x14ac:dyDescent="0.25">
      <c r="A29" s="16"/>
      <c r="B29" s="16"/>
      <c r="C29" s="16"/>
      <c r="D29" s="30"/>
      <c r="E29" s="134"/>
      <c r="F29" s="28"/>
    </row>
    <row r="30" spans="1:14" s="69" customFormat="1" ht="15.75" customHeight="1" thickBot="1" x14ac:dyDescent="0.3">
      <c r="A30" s="67" t="s">
        <v>21</v>
      </c>
      <c r="B30" s="181">
        <f>SUM(B28:D28)</f>
        <v>0</v>
      </c>
      <c r="C30" s="181"/>
      <c r="D30" s="181"/>
      <c r="E30" s="135"/>
      <c r="F30" s="68"/>
      <c r="G30"/>
      <c r="H30"/>
      <c r="I30"/>
      <c r="J30"/>
      <c r="K30"/>
      <c r="L30"/>
      <c r="M30"/>
      <c r="N30"/>
    </row>
    <row r="31" spans="1:14" ht="15.75" thickTop="1" x14ac:dyDescent="0.25">
      <c r="A31" s="16"/>
      <c r="B31" s="32"/>
      <c r="C31" s="32"/>
      <c r="D31" s="33"/>
      <c r="E31" s="136"/>
      <c r="F31" s="28"/>
    </row>
    <row r="32" spans="1:14" x14ac:dyDescent="0.25">
      <c r="A32" s="11"/>
      <c r="B32" s="11"/>
      <c r="C32" s="11"/>
      <c r="D32" s="12"/>
      <c r="E32" s="137"/>
      <c r="F32" s="12"/>
    </row>
    <row r="33" spans="1:14" ht="15.75" thickBot="1" x14ac:dyDescent="0.3">
      <c r="A33" s="22" t="s">
        <v>99</v>
      </c>
      <c r="B33" s="23"/>
      <c r="C33" s="23"/>
      <c r="D33" s="24"/>
      <c r="E33" s="138"/>
      <c r="F33" s="24"/>
    </row>
    <row r="34" spans="1:14" ht="36.75" thickBot="1" x14ac:dyDescent="0.3">
      <c r="A34" s="34" t="s">
        <v>100</v>
      </c>
      <c r="B34" s="182">
        <f ca="1">IF(SozSt!B24&lt;=4,SozSt!B24,"")</f>
        <v>1</v>
      </c>
      <c r="C34" s="183"/>
      <c r="D34" s="35" t="str">
        <f ca="1">SozSt!B25</f>
        <v>Mindestbeitrag</v>
      </c>
      <c r="E34" s="139"/>
      <c r="F34" s="36"/>
    </row>
    <row r="35" spans="1:14" ht="12.75" customHeight="1" x14ac:dyDescent="0.25">
      <c r="A35" s="34"/>
      <c r="B35" s="56"/>
      <c r="C35" s="56"/>
      <c r="D35" s="57"/>
      <c r="E35" s="57"/>
      <c r="F35" s="36"/>
    </row>
    <row r="36" spans="1:14" ht="30" customHeight="1" x14ac:dyDescent="0.25">
      <c r="A36" s="198" t="s">
        <v>101</v>
      </c>
      <c r="B36" s="198"/>
      <c r="C36" s="198"/>
      <c r="D36" s="198"/>
      <c r="E36" s="198"/>
      <c r="F36" s="198"/>
    </row>
    <row r="37" spans="1:14" s="108" customFormat="1" x14ac:dyDescent="0.25">
      <c r="A37" s="107"/>
      <c r="B37" s="107"/>
      <c r="C37" s="107"/>
      <c r="D37" s="107"/>
      <c r="E37" s="107"/>
      <c r="F37" s="107"/>
      <c r="G37"/>
      <c r="H37"/>
      <c r="I37"/>
      <c r="J37"/>
      <c r="K37"/>
      <c r="L37"/>
      <c r="M37"/>
      <c r="N37"/>
    </row>
    <row r="38" spans="1:14" s="108" customFormat="1" x14ac:dyDescent="0.25">
      <c r="A38" s="111" t="s">
        <v>62</v>
      </c>
      <c r="B38" s="112"/>
      <c r="C38" s="112"/>
      <c r="D38" s="112"/>
      <c r="E38" s="112"/>
      <c r="F38" s="112"/>
      <c r="G38"/>
      <c r="H38"/>
      <c r="I38"/>
      <c r="J38"/>
      <c r="K38"/>
      <c r="L38"/>
      <c r="M38"/>
      <c r="N38"/>
    </row>
    <row r="39" spans="1:14" s="108" customFormat="1" ht="15" customHeight="1" x14ac:dyDescent="0.25">
      <c r="A39" s="180" t="s">
        <v>83</v>
      </c>
      <c r="B39" s="180"/>
      <c r="C39" s="180"/>
      <c r="D39" s="180"/>
      <c r="E39" s="180"/>
      <c r="F39" s="180"/>
      <c r="G39"/>
      <c r="H39"/>
      <c r="I39"/>
      <c r="J39"/>
      <c r="K39"/>
      <c r="L39"/>
      <c r="M39"/>
      <c r="N39"/>
    </row>
    <row r="40" spans="1:14" s="108" customFormat="1" x14ac:dyDescent="0.25">
      <c r="A40" s="180"/>
      <c r="B40" s="180"/>
      <c r="C40" s="180"/>
      <c r="D40" s="180"/>
      <c r="E40" s="180"/>
      <c r="F40" s="180"/>
      <c r="G40"/>
      <c r="H40"/>
      <c r="I40"/>
      <c r="J40"/>
      <c r="K40"/>
      <c r="L40"/>
      <c r="M40"/>
      <c r="N40"/>
    </row>
    <row r="41" spans="1:14" s="108" customFormat="1" x14ac:dyDescent="0.25">
      <c r="A41" s="180"/>
      <c r="B41" s="180"/>
      <c r="C41" s="180"/>
      <c r="D41" s="180"/>
      <c r="E41" s="180"/>
      <c r="F41" s="180"/>
      <c r="G41"/>
      <c r="H41"/>
      <c r="I41"/>
      <c r="J41"/>
      <c r="K41"/>
      <c r="L41"/>
      <c r="M41"/>
      <c r="N41"/>
    </row>
    <row r="42" spans="1:14" s="108" customFormat="1" x14ac:dyDescent="0.25">
      <c r="A42" s="180"/>
      <c r="B42" s="180"/>
      <c r="C42" s="180"/>
      <c r="D42" s="180"/>
      <c r="E42" s="180"/>
      <c r="F42" s="180"/>
      <c r="G42"/>
      <c r="H42"/>
      <c r="I42"/>
      <c r="J42"/>
      <c r="K42"/>
      <c r="L42"/>
      <c r="M42"/>
      <c r="N42"/>
    </row>
    <row r="43" spans="1:14" s="108" customFormat="1" x14ac:dyDescent="0.25">
      <c r="A43" s="113"/>
      <c r="B43" s="113"/>
      <c r="C43" s="113"/>
      <c r="D43" s="113"/>
      <c r="E43" s="113"/>
      <c r="F43" s="113"/>
      <c r="G43"/>
      <c r="H43"/>
      <c r="I43"/>
      <c r="J43"/>
      <c r="K43"/>
      <c r="L43"/>
      <c r="M43"/>
      <c r="N43"/>
    </row>
    <row r="44" spans="1:14" s="108" customFormat="1" x14ac:dyDescent="0.25">
      <c r="A44" s="145"/>
      <c r="B44" s="145"/>
      <c r="C44" s="145"/>
      <c r="D44" s="145"/>
      <c r="E44" s="145"/>
      <c r="F44" s="145"/>
      <c r="G44"/>
      <c r="H44"/>
      <c r="I44"/>
      <c r="J44"/>
      <c r="K44"/>
      <c r="L44"/>
      <c r="M44"/>
      <c r="N44"/>
    </row>
    <row r="45" spans="1:14" s="108" customFormat="1" x14ac:dyDescent="0.25">
      <c r="A45" s="112"/>
      <c r="B45" s="112"/>
      <c r="C45" s="112"/>
      <c r="D45" s="112"/>
      <c r="E45" s="112"/>
      <c r="F45" s="112"/>
      <c r="G45"/>
      <c r="H45"/>
      <c r="I45"/>
      <c r="J45"/>
      <c r="K45"/>
      <c r="L45"/>
      <c r="M45"/>
      <c r="N45"/>
    </row>
    <row r="46" spans="1:14" s="108" customFormat="1" ht="15" customHeight="1" x14ac:dyDescent="0.25">
      <c r="A46" s="144" t="s">
        <v>64</v>
      </c>
      <c r="B46" s="112"/>
      <c r="C46" s="112"/>
      <c r="D46" s="179" t="s">
        <v>61</v>
      </c>
      <c r="E46" s="179"/>
      <c r="F46" s="179"/>
      <c r="G46"/>
      <c r="H46"/>
      <c r="I46"/>
      <c r="J46"/>
      <c r="K46"/>
      <c r="L46"/>
      <c r="M46"/>
      <c r="N46"/>
    </row>
    <row r="47" spans="1:14" x14ac:dyDescent="0.25">
      <c r="A47" s="146"/>
      <c r="B47" s="112"/>
      <c r="C47" s="112"/>
      <c r="D47" s="146"/>
      <c r="E47" s="146"/>
      <c r="F47" s="146"/>
    </row>
    <row r="48" spans="1:14" x14ac:dyDescent="0.25">
      <c r="A48" s="146"/>
      <c r="B48" s="112"/>
      <c r="C48" s="112"/>
      <c r="D48" s="146"/>
      <c r="E48" s="146"/>
      <c r="F48" s="146"/>
    </row>
    <row r="49" spans="1:6" x14ac:dyDescent="0.25">
      <c r="A49" s="146"/>
      <c r="B49" s="112"/>
      <c r="C49" s="112"/>
      <c r="D49" s="146"/>
      <c r="E49" s="146"/>
      <c r="F49" s="146"/>
    </row>
    <row r="50" spans="1:6" ht="15.75" customHeight="1" x14ac:dyDescent="0.25">
      <c r="A50" s="173" t="s">
        <v>77</v>
      </c>
      <c r="B50" s="173"/>
      <c r="C50" s="173"/>
      <c r="D50" s="173"/>
      <c r="E50" s="173"/>
      <c r="F50" s="173"/>
    </row>
    <row r="51" spans="1:6" ht="15.75" customHeight="1" x14ac:dyDescent="0.25">
      <c r="A51" s="112"/>
      <c r="B51" s="112"/>
      <c r="C51" s="112"/>
      <c r="D51" s="112"/>
      <c r="E51" s="112"/>
      <c r="F51" s="112"/>
    </row>
    <row r="52" spans="1:6" ht="15.75" customHeight="1" x14ac:dyDescent="0.25">
      <c r="A52" s="112"/>
      <c r="B52" s="112"/>
      <c r="C52" s="112"/>
      <c r="D52" s="112"/>
      <c r="E52" s="112"/>
      <c r="F52" s="112"/>
    </row>
    <row r="53" spans="1:6" ht="15.75" customHeight="1" x14ac:dyDescent="0.25">
      <c r="A53" s="107"/>
      <c r="B53" s="107"/>
      <c r="C53" s="107"/>
      <c r="D53" s="107"/>
      <c r="E53" s="107"/>
      <c r="F53" s="107"/>
    </row>
    <row r="54" spans="1:6" ht="15.75" customHeight="1" x14ac:dyDescent="0.25">
      <c r="A54" s="107"/>
      <c r="B54" s="107"/>
      <c r="C54" s="107"/>
      <c r="D54" s="107"/>
      <c r="E54" s="107"/>
      <c r="F54" s="107"/>
    </row>
    <row r="55" spans="1:6" ht="15.75" customHeight="1" x14ac:dyDescent="0.25">
      <c r="A55" s="109" t="s">
        <v>60</v>
      </c>
      <c r="B55" s="107"/>
      <c r="C55" s="107"/>
      <c r="D55" s="107"/>
      <c r="E55" s="107"/>
      <c r="F55" s="107"/>
    </row>
    <row r="56" spans="1:6" ht="15.75" customHeight="1" x14ac:dyDescent="0.25">
      <c r="A56" s="147"/>
      <c r="B56" s="107"/>
      <c r="C56" s="107"/>
      <c r="D56" s="174"/>
      <c r="E56" s="174"/>
      <c r="F56" s="174"/>
    </row>
    <row r="57" spans="1:6" x14ac:dyDescent="0.25">
      <c r="A57" s="148"/>
      <c r="B57" s="148"/>
      <c r="C57" s="148"/>
      <c r="D57" s="149"/>
      <c r="E57" s="149"/>
      <c r="F57" s="150"/>
    </row>
    <row r="58" spans="1:6" ht="15" customHeight="1" x14ac:dyDescent="0.25">
      <c r="A58" s="13"/>
      <c r="B58" s="11"/>
      <c r="C58" s="11"/>
      <c r="D58" s="12"/>
      <c r="E58" s="12"/>
      <c r="F58" s="12"/>
    </row>
    <row r="59" spans="1:6" x14ac:dyDescent="0.25">
      <c r="A59" s="13"/>
      <c r="B59" s="200" t="s">
        <v>59</v>
      </c>
      <c r="C59" s="200"/>
      <c r="D59" s="200"/>
      <c r="E59" s="200"/>
      <c r="F59" s="200"/>
    </row>
    <row r="60" spans="1:6" x14ac:dyDescent="0.25">
      <c r="A60" s="13"/>
      <c r="B60" s="110"/>
      <c r="C60" s="110"/>
      <c r="D60" s="110"/>
      <c r="E60" s="110"/>
      <c r="F60" s="110"/>
    </row>
    <row r="61" spans="1:6" x14ac:dyDescent="0.25">
      <c r="A61" s="13"/>
      <c r="B61" s="110"/>
      <c r="C61" s="110"/>
      <c r="D61" s="110"/>
      <c r="E61" s="110"/>
      <c r="F61" s="110"/>
    </row>
    <row r="62" spans="1:6" x14ac:dyDescent="0.25">
      <c r="A62" s="13"/>
      <c r="B62" s="8"/>
      <c r="C62" s="54"/>
      <c r="D62" s="8"/>
      <c r="E62" s="54"/>
      <c r="F62" s="8"/>
    </row>
    <row r="63" spans="1:6" x14ac:dyDescent="0.25">
      <c r="A63" s="201" t="s">
        <v>84</v>
      </c>
      <c r="B63" s="201"/>
      <c r="C63" s="201"/>
      <c r="D63" s="201"/>
      <c r="E63" s="201"/>
      <c r="F63" s="201"/>
    </row>
    <row r="64" spans="1:6" x14ac:dyDescent="0.25">
      <c r="A64" s="13"/>
      <c r="B64" s="8"/>
      <c r="C64" s="54"/>
      <c r="D64" s="8"/>
      <c r="E64" s="54"/>
      <c r="F64" s="8"/>
    </row>
    <row r="65" spans="1:14" ht="19.5" x14ac:dyDescent="0.3">
      <c r="A65" s="204" t="s">
        <v>42</v>
      </c>
      <c r="B65" s="204"/>
      <c r="C65" s="204"/>
      <c r="D65" s="204"/>
      <c r="E65" s="204"/>
      <c r="F65" s="204"/>
    </row>
    <row r="66" spans="1:14" x14ac:dyDescent="0.25">
      <c r="A66" s="13"/>
      <c r="B66" s="8"/>
      <c r="C66" s="54"/>
      <c r="D66" s="8"/>
      <c r="E66" s="54"/>
      <c r="F66" s="8"/>
    </row>
    <row r="67" spans="1:14" s="5" customFormat="1" x14ac:dyDescent="0.25">
      <c r="A67" s="6" t="s">
        <v>85</v>
      </c>
      <c r="G67"/>
      <c r="H67"/>
      <c r="I67"/>
      <c r="J67"/>
      <c r="K67"/>
      <c r="L67"/>
      <c r="M67"/>
      <c r="N67"/>
    </row>
    <row r="68" spans="1:14" s="5" customFormat="1" ht="15" customHeight="1" x14ac:dyDescent="0.25">
      <c r="A68" s="199" t="s">
        <v>98</v>
      </c>
      <c r="B68" s="199"/>
      <c r="C68" s="199"/>
      <c r="D68" s="199"/>
      <c r="E68" s="199"/>
      <c r="F68" s="199"/>
      <c r="G68"/>
      <c r="H68"/>
      <c r="I68"/>
      <c r="J68"/>
      <c r="K68"/>
      <c r="L68"/>
      <c r="M68"/>
      <c r="N68"/>
    </row>
    <row r="69" spans="1:14" s="5" customFormat="1" x14ac:dyDescent="0.25">
      <c r="A69" s="199"/>
      <c r="B69" s="199"/>
      <c r="C69" s="199"/>
      <c r="D69" s="199"/>
      <c r="E69" s="199"/>
      <c r="F69" s="199"/>
      <c r="G69"/>
      <c r="H69"/>
      <c r="I69"/>
      <c r="J69"/>
      <c r="K69"/>
      <c r="L69"/>
      <c r="M69"/>
      <c r="N69"/>
    </row>
    <row r="70" spans="1:14" s="5" customFormat="1" x14ac:dyDescent="0.25">
      <c r="A70" s="199"/>
      <c r="B70" s="199"/>
      <c r="C70" s="199"/>
      <c r="D70" s="199"/>
      <c r="E70" s="199"/>
      <c r="F70" s="199"/>
      <c r="G70"/>
      <c r="H70"/>
      <c r="I70"/>
      <c r="J70"/>
      <c r="K70"/>
      <c r="L70"/>
      <c r="M70"/>
      <c r="N70"/>
    </row>
    <row r="71" spans="1:14" s="5" customFormat="1" x14ac:dyDescent="0.25">
      <c r="A71" s="199"/>
      <c r="B71" s="199"/>
      <c r="C71" s="199"/>
      <c r="D71" s="199"/>
      <c r="E71" s="199"/>
      <c r="F71" s="199"/>
      <c r="G71"/>
      <c r="H71"/>
      <c r="I71"/>
      <c r="J71"/>
      <c r="K71"/>
      <c r="L71"/>
      <c r="M71"/>
      <c r="N71"/>
    </row>
    <row r="72" spans="1:14" s="5" customFormat="1" x14ac:dyDescent="0.25">
      <c r="A72" s="199"/>
      <c r="B72" s="199"/>
      <c r="C72" s="199"/>
      <c r="D72" s="199"/>
      <c r="E72" s="199"/>
      <c r="F72" s="199"/>
      <c r="G72"/>
      <c r="H72"/>
      <c r="I72"/>
      <c r="J72"/>
      <c r="K72"/>
      <c r="L72"/>
      <c r="M72"/>
      <c r="N72"/>
    </row>
    <row r="73" spans="1:14" s="5" customFormat="1" x14ac:dyDescent="0.25">
      <c r="A73" s="199"/>
      <c r="B73" s="199"/>
      <c r="C73" s="199"/>
      <c r="D73" s="199"/>
      <c r="E73" s="199"/>
      <c r="F73" s="199"/>
      <c r="G73"/>
      <c r="H73"/>
      <c r="I73"/>
      <c r="J73"/>
      <c r="K73"/>
      <c r="L73"/>
      <c r="M73"/>
      <c r="N73"/>
    </row>
    <row r="74" spans="1:14" s="5" customFormat="1" x14ac:dyDescent="0.25">
      <c r="A74" s="199"/>
      <c r="B74" s="199"/>
      <c r="C74" s="199"/>
      <c r="D74" s="199"/>
      <c r="E74" s="199"/>
      <c r="F74" s="199"/>
      <c r="G74"/>
      <c r="H74"/>
      <c r="I74"/>
      <c r="J74"/>
      <c r="K74"/>
      <c r="L74"/>
      <c r="M74"/>
      <c r="N74"/>
    </row>
    <row r="75" spans="1:14" s="5" customFormat="1" x14ac:dyDescent="0.25">
      <c r="A75" s="118"/>
      <c r="B75" s="118"/>
      <c r="C75" s="119"/>
      <c r="D75" s="118"/>
      <c r="E75" s="119"/>
      <c r="F75" s="118"/>
      <c r="G75"/>
      <c r="H75"/>
      <c r="I75"/>
      <c r="J75"/>
      <c r="K75"/>
      <c r="L75"/>
      <c r="M75"/>
      <c r="N75"/>
    </row>
    <row r="76" spans="1:14" s="5" customFormat="1" ht="18" thickBot="1" x14ac:dyDescent="0.3">
      <c r="A76" s="120" t="s">
        <v>72</v>
      </c>
      <c r="B76" s="55"/>
      <c r="C76" s="119"/>
      <c r="D76" s="55"/>
      <c r="E76" s="119"/>
      <c r="F76" s="55"/>
      <c r="G76"/>
      <c r="H76"/>
      <c r="I76"/>
      <c r="J76"/>
      <c r="K76"/>
      <c r="L76"/>
      <c r="M76"/>
      <c r="N76"/>
    </row>
    <row r="77" spans="1:14" s="5" customFormat="1" ht="32.25" customHeight="1" thickBot="1" x14ac:dyDescent="0.3">
      <c r="A77" s="202" t="s">
        <v>86</v>
      </c>
      <c r="B77" s="176"/>
      <c r="C77" s="176"/>
      <c r="D77" s="176"/>
      <c r="E77" s="176"/>
      <c r="F77" s="203"/>
      <c r="G77"/>
      <c r="H77"/>
      <c r="I77"/>
      <c r="J77"/>
      <c r="K77"/>
      <c r="L77"/>
      <c r="M77"/>
      <c r="N77"/>
    </row>
    <row r="78" spans="1:14" s="5" customFormat="1" ht="32.25" customHeight="1" thickBot="1" x14ac:dyDescent="0.3">
      <c r="A78" s="202" t="s">
        <v>73</v>
      </c>
      <c r="B78" s="176"/>
      <c r="C78" s="176"/>
      <c r="D78" s="176"/>
      <c r="E78" s="176"/>
      <c r="F78" s="203"/>
      <c r="G78"/>
      <c r="H78"/>
      <c r="I78"/>
      <c r="J78"/>
      <c r="K78"/>
      <c r="L78"/>
      <c r="M78"/>
      <c r="N78"/>
    </row>
    <row r="79" spans="1:14" s="5" customFormat="1" ht="96" customHeight="1" thickBot="1" x14ac:dyDescent="0.3">
      <c r="A79" s="202" t="s">
        <v>87</v>
      </c>
      <c r="B79" s="176"/>
      <c r="C79" s="176"/>
      <c r="D79" s="176"/>
      <c r="E79" s="176"/>
      <c r="F79" s="203"/>
      <c r="G79"/>
      <c r="H79"/>
      <c r="I79"/>
      <c r="J79"/>
      <c r="K79"/>
      <c r="L79"/>
      <c r="M79"/>
      <c r="N79"/>
    </row>
    <row r="80" spans="1:14" s="5" customFormat="1" ht="15.75" thickBot="1" x14ac:dyDescent="0.3">
      <c r="A80" s="175" t="s">
        <v>78</v>
      </c>
      <c r="B80" s="176"/>
      <c r="C80" s="176"/>
      <c r="D80" s="176"/>
      <c r="E80" s="176"/>
      <c r="F80" s="176"/>
      <c r="G80"/>
      <c r="H80"/>
      <c r="I80"/>
      <c r="J80"/>
      <c r="K80"/>
      <c r="L80"/>
      <c r="M80"/>
      <c r="N80"/>
    </row>
    <row r="81" spans="1:14" s="5" customFormat="1" x14ac:dyDescent="0.25">
      <c r="A81" s="10"/>
      <c r="B81" s="10"/>
      <c r="C81" s="119"/>
      <c r="D81" s="10"/>
      <c r="E81" s="119"/>
      <c r="F81" s="10"/>
      <c r="G81"/>
      <c r="H81"/>
      <c r="I81"/>
      <c r="J81"/>
      <c r="K81"/>
      <c r="L81"/>
      <c r="M81"/>
      <c r="N81"/>
    </row>
    <row r="82" spans="1:14" s="5" customFormat="1" x14ac:dyDescent="0.25">
      <c r="A82" s="15"/>
      <c r="B82" s="15"/>
      <c r="C82" s="15"/>
      <c r="D82" s="15"/>
      <c r="E82" s="15"/>
      <c r="F82" s="15"/>
      <c r="G82"/>
      <c r="H82"/>
      <c r="I82"/>
      <c r="J82"/>
      <c r="K82"/>
      <c r="L82"/>
      <c r="M82"/>
      <c r="N82"/>
    </row>
    <row r="83" spans="1:14" x14ac:dyDescent="0.25">
      <c r="A83" s="17" t="s">
        <v>79</v>
      </c>
      <c r="B83" s="172">
        <f>B4</f>
        <v>0</v>
      </c>
      <c r="C83" s="172"/>
      <c r="D83" s="172"/>
      <c r="E83" s="172"/>
      <c r="F83" s="172"/>
    </row>
    <row r="84" spans="1:14" x14ac:dyDescent="0.25">
      <c r="A84" s="31" t="s">
        <v>13</v>
      </c>
      <c r="B84" s="126">
        <f>B5</f>
        <v>0</v>
      </c>
      <c r="C84" s="121"/>
      <c r="D84" s="50"/>
      <c r="E84" s="50"/>
      <c r="F84" s="50"/>
    </row>
    <row r="85" spans="1:14" s="5" customFormat="1" x14ac:dyDescent="0.25">
      <c r="A85" s="51" t="s">
        <v>43</v>
      </c>
      <c r="B85" s="127"/>
      <c r="C85" s="152"/>
      <c r="D85" s="60"/>
      <c r="E85" s="60"/>
      <c r="F85" s="52"/>
      <c r="G85"/>
      <c r="H85"/>
      <c r="I85"/>
      <c r="J85"/>
      <c r="K85"/>
      <c r="L85"/>
      <c r="M85"/>
      <c r="N85"/>
    </row>
    <row r="86" spans="1:14" s="5" customFormat="1" ht="27" hidden="1" x14ac:dyDescent="0.25">
      <c r="A86" s="166" t="s">
        <v>104</v>
      </c>
      <c r="B86" s="167">
        <f>ROUND(B85,0)</f>
        <v>0</v>
      </c>
      <c r="C86" s="152"/>
      <c r="D86" s="60"/>
      <c r="E86" s="60"/>
      <c r="F86" s="52"/>
      <c r="G86"/>
      <c r="H86"/>
      <c r="I86"/>
      <c r="J86"/>
      <c r="K86"/>
      <c r="L86"/>
      <c r="M86"/>
      <c r="N86"/>
    </row>
    <row r="87" spans="1:14" s="5" customFormat="1" x14ac:dyDescent="0.25">
      <c r="A87" s="51" t="s">
        <v>47</v>
      </c>
      <c r="B87" s="128"/>
      <c r="C87" s="153"/>
      <c r="D87" s="51"/>
      <c r="E87" s="51"/>
      <c r="F87" s="52"/>
      <c r="G87"/>
      <c r="H87"/>
      <c r="I87"/>
      <c r="J87"/>
      <c r="K87"/>
      <c r="L87"/>
      <c r="M87"/>
      <c r="N87"/>
    </row>
    <row r="88" spans="1:14" s="5" customFormat="1" x14ac:dyDescent="0.25">
      <c r="A88" s="51"/>
      <c r="B88" s="61"/>
      <c r="C88" s="61"/>
      <c r="D88" s="51"/>
      <c r="E88" s="51"/>
      <c r="F88" s="52"/>
      <c r="G88"/>
      <c r="H88"/>
      <c r="I88"/>
      <c r="J88"/>
      <c r="K88"/>
      <c r="L88"/>
      <c r="M88"/>
      <c r="N88"/>
    </row>
    <row r="89" spans="1:14" s="5" customFormat="1" x14ac:dyDescent="0.25">
      <c r="A89" s="51" t="s">
        <v>88</v>
      </c>
      <c r="B89" s="162" t="e">
        <f ca="1">ROUND(TK!A48,0)</f>
        <v>#VALUE!</v>
      </c>
      <c r="C89" s="62"/>
      <c r="D89" s="51"/>
      <c r="E89" s="51"/>
      <c r="F89" s="52"/>
      <c r="G89"/>
      <c r="H89"/>
      <c r="I89"/>
      <c r="J89"/>
      <c r="K89"/>
      <c r="L89"/>
      <c r="M89"/>
      <c r="N89"/>
    </row>
    <row r="90" spans="1:14" s="5" customFormat="1" ht="15.75" thickBot="1" x14ac:dyDescent="0.3">
      <c r="A90" s="55"/>
      <c r="B90" s="53"/>
      <c r="C90" s="53"/>
      <c r="D90" s="55"/>
      <c r="E90" s="119"/>
      <c r="G90"/>
      <c r="H90"/>
      <c r="I90"/>
      <c r="J90"/>
      <c r="K90"/>
      <c r="L90"/>
      <c r="M90"/>
      <c r="N90"/>
    </row>
    <row r="91" spans="1:14" s="5" customFormat="1" x14ac:dyDescent="0.25">
      <c r="A91" s="37"/>
      <c r="B91" s="38"/>
      <c r="C91" s="38"/>
      <c r="D91" s="38"/>
      <c r="E91" s="38"/>
      <c r="F91" s="39"/>
      <c r="G91"/>
      <c r="H91"/>
      <c r="I91"/>
      <c r="J91"/>
      <c r="K91"/>
      <c r="L91"/>
      <c r="M91"/>
      <c r="N91"/>
    </row>
    <row r="92" spans="1:14" s="5" customFormat="1" x14ac:dyDescent="0.25">
      <c r="A92" s="40"/>
      <c r="B92" s="41" t="s">
        <v>22</v>
      </c>
      <c r="C92" s="41"/>
      <c r="D92" s="41" t="s">
        <v>0</v>
      </c>
      <c r="E92" s="41"/>
      <c r="F92" s="42"/>
      <c r="G92"/>
      <c r="H92"/>
      <c r="I92"/>
      <c r="J92"/>
      <c r="K92"/>
      <c r="L92"/>
      <c r="M92"/>
      <c r="N92"/>
    </row>
    <row r="93" spans="1:14" ht="28.5" customHeight="1" x14ac:dyDescent="0.25">
      <c r="A93" s="43" t="s">
        <v>26</v>
      </c>
      <c r="B93" s="192">
        <f ca="1">B34</f>
        <v>1</v>
      </c>
      <c r="C93" s="192"/>
      <c r="D93" s="44" t="e">
        <f ca="1">IF(B87&gt;B89,B89,B87)</f>
        <v>#VALUE!</v>
      </c>
      <c r="E93" s="44"/>
      <c r="F93" s="45"/>
    </row>
    <row r="94" spans="1:14" s="171" customFormat="1" x14ac:dyDescent="0.25">
      <c r="A94" s="168" t="s">
        <v>106</v>
      </c>
      <c r="B94" s="192"/>
      <c r="C94" s="192"/>
      <c r="D94" s="169" t="e">
        <f ca="1">IF(B84&lt;5,IF(B93="",0,IF(B93=1,LOOKUP(B86,TK!$H$3:$H$44,TK!F3:F44),D93*VALUE(LEFT(F94,3)))),IF(B93="",0,IF(B93=1,LOOKUP(B86,TK!$H$3:$H$44,TK!G3:G44),D93*VALUE(LEFT(F94,3)))))</f>
        <v>#N/A</v>
      </c>
      <c r="E94" s="169"/>
      <c r="F94" s="170" t="str">
        <f ca="1">D34</f>
        <v>Mindestbeitrag</v>
      </c>
    </row>
    <row r="95" spans="1:14" ht="29.25" customHeight="1" thickBot="1" x14ac:dyDescent="0.3">
      <c r="A95" s="58" t="s">
        <v>46</v>
      </c>
      <c r="B95" s="192"/>
      <c r="C95" s="192"/>
      <c r="D95" s="59" t="e">
        <f ca="1">D93-D94</f>
        <v>#VALUE!</v>
      </c>
      <c r="E95" s="44"/>
      <c r="F95" s="45"/>
    </row>
    <row r="96" spans="1:14" ht="16.5" thickTop="1" thickBot="1" x14ac:dyDescent="0.3">
      <c r="A96" s="46"/>
      <c r="B96" s="47"/>
      <c r="C96" s="47"/>
      <c r="D96" s="48"/>
      <c r="E96" s="48"/>
      <c r="F96" s="49"/>
    </row>
    <row r="99" spans="1:1" x14ac:dyDescent="0.25">
      <c r="A99" s="4"/>
    </row>
    <row r="100" spans="1:1" x14ac:dyDescent="0.25">
      <c r="A100" s="7" t="s">
        <v>97</v>
      </c>
    </row>
    <row r="101" spans="1:1" ht="26.25" x14ac:dyDescent="0.25">
      <c r="A101" s="9" t="s">
        <v>63</v>
      </c>
    </row>
    <row r="103" spans="1:1" x14ac:dyDescent="0.25">
      <c r="A103" s="14"/>
    </row>
    <row r="104" spans="1:1" x14ac:dyDescent="0.25">
      <c r="A104" s="14"/>
    </row>
  </sheetData>
  <sheetProtection algorithmName="SHA-512" hashValue="6Xjvu2O9l2bOczFuBck5hR6J8k83adZ6q3ZIjqoZyGE1r9R37I7nlJ6peRfAbzgYVOTVqKkFGiNM4HrdduQ9Hg==" saltValue="i+aMp5r6ksnLwnBuu5pX8w==" spinCount="100000" sheet="1" objects="1" scenarios="1" selectLockedCells="1"/>
  <mergeCells count="38">
    <mergeCell ref="B93:C95"/>
    <mergeCell ref="B23:C23"/>
    <mergeCell ref="B24:C24"/>
    <mergeCell ref="B25:C25"/>
    <mergeCell ref="B26:C26"/>
    <mergeCell ref="B28:C28"/>
    <mergeCell ref="B27:C27"/>
    <mergeCell ref="A36:F36"/>
    <mergeCell ref="A68:F74"/>
    <mergeCell ref="B59:F59"/>
    <mergeCell ref="A63:F63"/>
    <mergeCell ref="A78:F78"/>
    <mergeCell ref="A79:F79"/>
    <mergeCell ref="A65:F65"/>
    <mergeCell ref="A77:F77"/>
    <mergeCell ref="A1:F1"/>
    <mergeCell ref="A13:F13"/>
    <mergeCell ref="A8:A9"/>
    <mergeCell ref="B6:F6"/>
    <mergeCell ref="B7:F7"/>
    <mergeCell ref="B4:F4"/>
    <mergeCell ref="B14:C14"/>
    <mergeCell ref="B15:C15"/>
    <mergeCell ref="B16:C16"/>
    <mergeCell ref="B17:C17"/>
    <mergeCell ref="B18:C18"/>
    <mergeCell ref="B83:F83"/>
    <mergeCell ref="A50:F50"/>
    <mergeCell ref="D56:F56"/>
    <mergeCell ref="A80:F80"/>
    <mergeCell ref="B19:C19"/>
    <mergeCell ref="B20:C20"/>
    <mergeCell ref="D46:F46"/>
    <mergeCell ref="A39:F42"/>
    <mergeCell ref="B21:C21"/>
    <mergeCell ref="B22:C22"/>
    <mergeCell ref="B30:D30"/>
    <mergeCell ref="B34:C34"/>
  </mergeCells>
  <dataValidations count="9">
    <dataValidation type="whole" showInputMessage="1" showErrorMessage="1" errorTitle="Angabe Prüfen" error="Es wird nur eine Eingabe zwischen 0 und 5 akzeptiert." promptTitle="Alter des Kindes" prompt="Bitte das Alter des Kindes in der Kinderbetreuung eintragen (lt. Stichtag 31.08.)" sqref="C5">
      <formula1>0</formula1>
      <formula2>5</formula2>
    </dataValidation>
    <dataValidation type="textLength" operator="greaterThan" showInputMessage="1" showErrorMessage="1" errorTitle="Angabe unzureichend" error="Bitte die Eingabe überprüfen." promptTitle="Name des Kindes" prompt="Bitte den Vor- und Zuname des Kindes in der Kinderbetreuung eingeben" sqref="B4:C4">
      <formula1>3</formula1>
    </dataValidation>
    <dataValidation type="textLength" operator="greaterThan" showInputMessage="1" showErrorMessage="1" errorTitle="Angabe unzureichend" error="Bitte die Eingabe überprüfen." promptTitle="1. Erziehungsberechte/r" prompt="Bitte Vor- und Zuname der/der 1. Erziehungsberechten eingeben." sqref="B6:C6">
      <formula1>3</formula1>
    </dataValidation>
    <dataValidation operator="greaterThan" allowBlank="1" showInputMessage="1" showErrorMessage="1" errorTitle="Angabe unzureichend" error="Bitte die Eingabe überprüfen." promptTitle="2. Erziehungsberechte/r" prompt="Bitte Vor- und Zuname der/der 2. Erziehungsberechten eingeben." sqref="B7:C7"/>
    <dataValidation type="decimal" showInputMessage="1" showErrorMessage="1" errorTitle="Eingabe ungültig" error="Bitte einen gültigen Wert von 15 bis 45 eingeben." promptTitle="Betreuungsstunden" prompt="Bitte Betreuungsausmaß pro Woche in Stunden eingeben." sqref="C85:C86">
      <formula1>15</formula1>
      <formula2>45</formula2>
    </dataValidation>
    <dataValidation type="decimal" operator="greaterThanOrEqual" showInputMessage="1" showErrorMessage="1" errorTitle="Eingabe ungültig" error="Bitte einen gültigen Betrag eingeben." promptTitle="Elternbeitrag" prompt="Bitte aktuellen Elternbeitrag in € pro Monat eingeben." sqref="C87">
      <formula1>0</formula1>
    </dataValidation>
    <dataValidation type="whole" showInputMessage="1" showErrorMessage="1" errorTitle="Angabe ungültig" error="Bitte einen gültigen Wert zwischen 0 und 27 eingeben." promptTitle="Alter des Geschwisters" prompt="Bitte das Alter des Geschwisters eingeben." sqref="B8:F9">
      <formula1>0</formula1>
      <formula2>27</formula2>
    </dataValidation>
    <dataValidation type="whole" errorStyle="information" operator="notBetween" showInputMessage="1" errorTitle="i" sqref="B5">
      <formula1>3</formula1>
      <formula2>5</formula2>
    </dataValidation>
    <dataValidation type="decimal" operator="greaterThanOrEqual" showInputMessage="1" showErrorMessage="1" errorTitle="Eingabe ungültig" error="Bitte einen gültigen Betrag eingeben." sqref="B87">
      <formula1>0</formula1>
    </dataValidation>
  </dataValidations>
  <pageMargins left="0.17" right="0.17" top="0.51181102362204722" bottom="0.59055118110236227" header="0.51181102362204722" footer="0.62992125984251968"/>
  <pageSetup paperSize="9" scale="99" orientation="portrait" r:id="rId1"/>
  <rowBreaks count="2" manualBreakCount="2">
    <brk id="36" max="16383" man="1"/>
    <brk id="6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28"/>
  <sheetViews>
    <sheetView topLeftCell="A13" workbookViewId="0">
      <selection activeCell="B24" sqref="B24"/>
    </sheetView>
  </sheetViews>
  <sheetFormatPr baseColWidth="10" defaultColWidth="11.42578125" defaultRowHeight="15" x14ac:dyDescent="0.25"/>
  <cols>
    <col min="1" max="1" width="16.5703125" style="73" customWidth="1"/>
    <col min="2" max="2" width="9.7109375" style="73" bestFit="1" customWidth="1"/>
    <col min="3" max="16384" width="11.42578125" style="73"/>
  </cols>
  <sheetData>
    <row r="1" spans="1:9" ht="81.75" customHeight="1" x14ac:dyDescent="0.25">
      <c r="A1" s="206" t="s">
        <v>90</v>
      </c>
      <c r="B1" s="206"/>
      <c r="C1" s="206"/>
      <c r="D1" s="206"/>
      <c r="E1" s="206"/>
      <c r="F1" s="206"/>
    </row>
    <row r="2" spans="1:9" ht="15.75" thickBot="1" x14ac:dyDescent="0.3">
      <c r="A2" s="74"/>
      <c r="B2" s="74"/>
    </row>
    <row r="3" spans="1:9" ht="30.75" thickBot="1" x14ac:dyDescent="0.3">
      <c r="A3" s="75" t="s">
        <v>13</v>
      </c>
      <c r="B3" s="76"/>
      <c r="C3" s="76" t="s">
        <v>14</v>
      </c>
    </row>
    <row r="4" spans="1:9" ht="15.75" thickBot="1" x14ac:dyDescent="0.3">
      <c r="A4" s="75" t="s">
        <v>15</v>
      </c>
      <c r="B4" s="76">
        <v>0</v>
      </c>
      <c r="C4" s="77">
        <v>120.6</v>
      </c>
    </row>
    <row r="5" spans="1:9" ht="15.75" thickBot="1" x14ac:dyDescent="0.3">
      <c r="A5" s="75" t="s">
        <v>16</v>
      </c>
      <c r="B5" s="76">
        <v>3</v>
      </c>
      <c r="C5" s="77">
        <v>129</v>
      </c>
    </row>
    <row r="6" spans="1:9" ht="15.75" thickBot="1" x14ac:dyDescent="0.3">
      <c r="A6" s="75" t="s">
        <v>17</v>
      </c>
      <c r="B6" s="76">
        <v>10</v>
      </c>
      <c r="C6" s="77">
        <v>149.69999999999999</v>
      </c>
    </row>
    <row r="7" spans="1:9" ht="15.75" thickBot="1" x14ac:dyDescent="0.3">
      <c r="A7" s="75" t="s">
        <v>18</v>
      </c>
      <c r="B7" s="76">
        <v>19</v>
      </c>
      <c r="C7" s="77">
        <v>174.7</v>
      </c>
    </row>
    <row r="8" spans="1:9" ht="15.75" thickBot="1" x14ac:dyDescent="0.3">
      <c r="A8" s="74"/>
      <c r="B8" s="78"/>
    </row>
    <row r="9" spans="1:9" ht="15.75" thickBot="1" x14ac:dyDescent="0.3">
      <c r="A9" s="75" t="s">
        <v>30</v>
      </c>
      <c r="B9" s="76">
        <v>2</v>
      </c>
      <c r="C9" s="77">
        <v>7.1</v>
      </c>
    </row>
    <row r="10" spans="1:9" ht="15.75" thickBot="1" x14ac:dyDescent="0.3">
      <c r="A10" s="75" t="s">
        <v>28</v>
      </c>
      <c r="B10" s="76">
        <v>3</v>
      </c>
      <c r="C10" s="77">
        <v>17.399999999999999</v>
      </c>
    </row>
    <row r="11" spans="1:9" ht="15.75" thickBot="1" x14ac:dyDescent="0.3">
      <c r="A11" s="75" t="s">
        <v>65</v>
      </c>
      <c r="B11" s="76">
        <v>4</v>
      </c>
      <c r="C11" s="77">
        <v>26.5</v>
      </c>
    </row>
    <row r="12" spans="1:9" ht="15.75" thickBot="1" x14ac:dyDescent="0.3">
      <c r="A12" s="75" t="s">
        <v>66</v>
      </c>
      <c r="B12" s="76">
        <v>5</v>
      </c>
      <c r="C12" s="77">
        <v>32</v>
      </c>
    </row>
    <row r="13" spans="1:9" ht="15.75" thickBot="1" x14ac:dyDescent="0.3">
      <c r="A13" s="75" t="s">
        <v>67</v>
      </c>
      <c r="B13" s="76">
        <v>6</v>
      </c>
      <c r="C13" s="77">
        <v>35.700000000000003</v>
      </c>
    </row>
    <row r="14" spans="1:9" ht="15.75" thickBot="1" x14ac:dyDescent="0.3">
      <c r="A14" s="75" t="s">
        <v>68</v>
      </c>
      <c r="B14" s="76">
        <v>7</v>
      </c>
      <c r="C14" s="77">
        <v>52</v>
      </c>
    </row>
    <row r="15" spans="1:9" ht="15.75" thickBot="1" x14ac:dyDescent="0.3">
      <c r="A15" s="74"/>
      <c r="B15" s="74"/>
    </row>
    <row r="16" spans="1:9" ht="15.75" thickBot="1" x14ac:dyDescent="0.3">
      <c r="A16" s="75" t="s">
        <v>31</v>
      </c>
      <c r="B16" s="76">
        <v>1</v>
      </c>
      <c r="C16" s="76">
        <v>2</v>
      </c>
      <c r="D16" s="76">
        <v>3</v>
      </c>
      <c r="E16" s="76">
        <v>4</v>
      </c>
      <c r="F16" s="76">
        <v>5</v>
      </c>
      <c r="G16" s="76">
        <v>6</v>
      </c>
      <c r="H16" s="76">
        <v>7</v>
      </c>
      <c r="I16" s="76"/>
    </row>
    <row r="17" spans="1:9" ht="15.75" thickBot="1" x14ac:dyDescent="0.3">
      <c r="A17" s="79" t="s">
        <v>13</v>
      </c>
      <c r="B17" s="114">
        <f>Einkommenserh.!B5</f>
        <v>0</v>
      </c>
      <c r="C17" s="114" t="str">
        <f>IF(Einkommenserh.!B8="","",Einkommenserh.!B8)</f>
        <v/>
      </c>
      <c r="D17" s="114" t="str">
        <f>IF(Einkommenserh.!D8="","",Einkommenserh.!D8)</f>
        <v/>
      </c>
      <c r="E17" s="114" t="str">
        <f>IF(Einkommenserh.!F8="","",Einkommenserh.!F8)</f>
        <v/>
      </c>
      <c r="F17" s="114" t="str">
        <f>IF(Einkommenserh.!B9="","",Einkommenserh.!B9)</f>
        <v/>
      </c>
      <c r="G17" s="114" t="str">
        <f>IF(Einkommenserh.!D9="","",Einkommenserh.!D9)</f>
        <v/>
      </c>
      <c r="H17" s="114" t="str">
        <f>IF(Einkommenserh.!F9="","",Einkommenserh.!F9)</f>
        <v/>
      </c>
      <c r="I17" s="115">
        <f>COUNT(B17:H17)</f>
        <v>1</v>
      </c>
    </row>
    <row r="18" spans="1:9" ht="15.75" thickBot="1" x14ac:dyDescent="0.3">
      <c r="A18" s="79" t="s">
        <v>32</v>
      </c>
      <c r="B18" s="80">
        <f>INDEX(Kindergeld,MATCH(B17,Alter))</f>
        <v>120.6</v>
      </c>
      <c r="C18" s="80" t="str">
        <f t="shared" ref="C18:H18" si="0">IF(C17="","",INDEX(Kindergeld,MATCH(C17,Alter)))</f>
        <v/>
      </c>
      <c r="D18" s="80" t="str">
        <f t="shared" si="0"/>
        <v/>
      </c>
      <c r="E18" s="80" t="str">
        <f t="shared" si="0"/>
        <v/>
      </c>
      <c r="F18" s="80" t="str">
        <f t="shared" si="0"/>
        <v/>
      </c>
      <c r="G18" s="80" t="str">
        <f t="shared" si="0"/>
        <v/>
      </c>
      <c r="H18" s="80" t="str">
        <f t="shared" si="0"/>
        <v/>
      </c>
      <c r="I18" s="81">
        <f>SUM(B18:H18)</f>
        <v>120.6</v>
      </c>
    </row>
    <row r="19" spans="1:9" ht="15.75" thickBot="1" x14ac:dyDescent="0.3">
      <c r="A19" s="79" t="s">
        <v>33</v>
      </c>
      <c r="B19" s="80" t="str">
        <f>IF(B17="","",IF(Einkommenserh.!$B$10=0,"",INDEX(Staffelung,MATCH($I$17,Anzahl))))</f>
        <v/>
      </c>
      <c r="C19" s="80" t="str">
        <f>IF(C17="","",IF(Einkommenserh.!$B$10=0,"",INDEX(Staffelung,MATCH($I$17,Anzahl))))</f>
        <v/>
      </c>
      <c r="D19" s="80" t="str">
        <f>IF(D17="","",IF(Einkommenserh.!$B$10=0,"",INDEX(Staffelung,MATCH($I$17,Anzahl))))</f>
        <v/>
      </c>
      <c r="E19" s="80" t="str">
        <f>IF(E17="","",IF(Einkommenserh.!$B$10=0,"",INDEX(Staffelung,MATCH($I$17,Anzahl))))</f>
        <v/>
      </c>
      <c r="F19" s="80" t="str">
        <f>IF(F17="","",IF(Einkommenserh.!$B$10=0,"",INDEX(Staffelung,MATCH($I$17,Anzahl))))</f>
        <v/>
      </c>
      <c r="G19" s="80" t="str">
        <f>IF(G17="","",IF(Einkommenserh.!$B$10=0,"",INDEX(Staffelung,MATCH($I$17,Anzahl))))</f>
        <v/>
      </c>
      <c r="H19" s="80" t="str">
        <f>IF(H17="","",IF(Einkommenserh.!$B$10=0,"",INDEX(Staffelung,MATCH($I$17,Anzahl))))</f>
        <v/>
      </c>
      <c r="I19" s="81">
        <f>SUM(B19:H19)</f>
        <v>0</v>
      </c>
    </row>
    <row r="20" spans="1:9" ht="15.75" thickBot="1" x14ac:dyDescent="0.3">
      <c r="A20" s="82" t="s">
        <v>29</v>
      </c>
      <c r="B20" s="83">
        <f>SUM(B18:B19)</f>
        <v>120.6</v>
      </c>
      <c r="C20" s="83">
        <f t="shared" ref="C20:E20" si="1">SUM(C18:C19)</f>
        <v>0</v>
      </c>
      <c r="D20" s="83">
        <f t="shared" si="1"/>
        <v>0</v>
      </c>
      <c r="E20" s="83">
        <f t="shared" si="1"/>
        <v>0</v>
      </c>
      <c r="F20" s="83">
        <f t="shared" ref="F20:G20" si="2">SUM(F18:F19)</f>
        <v>0</v>
      </c>
      <c r="G20" s="83">
        <f t="shared" si="2"/>
        <v>0</v>
      </c>
      <c r="H20" s="83">
        <f t="shared" ref="H20" si="3">SUM(H18:H19)</f>
        <v>0</v>
      </c>
      <c r="I20" s="84">
        <f>SUM(B20:H20)</f>
        <v>120.6</v>
      </c>
    </row>
    <row r="22" spans="1:9" s="85" customFormat="1" ht="33.75" customHeight="1" x14ac:dyDescent="0.25">
      <c r="A22" s="205" t="s">
        <v>19</v>
      </c>
      <c r="B22" s="205"/>
      <c r="C22" s="205"/>
      <c r="D22" s="205"/>
      <c r="E22" s="205"/>
      <c r="F22" s="205"/>
    </row>
    <row r="23" spans="1:9" x14ac:dyDescent="0.25">
      <c r="A23" s="86" t="s">
        <v>91</v>
      </c>
      <c r="B23" s="86"/>
    </row>
    <row r="24" spans="1:9" x14ac:dyDescent="0.25">
      <c r="A24" s="86" t="s">
        <v>92</v>
      </c>
      <c r="B24" s="86"/>
    </row>
    <row r="25" spans="1:9" x14ac:dyDescent="0.25">
      <c r="A25" s="86" t="s">
        <v>93</v>
      </c>
      <c r="B25" s="86"/>
    </row>
    <row r="26" spans="1:9" x14ac:dyDescent="0.25">
      <c r="A26" s="86" t="s">
        <v>94</v>
      </c>
      <c r="B26" s="86"/>
    </row>
    <row r="27" spans="1:9" x14ac:dyDescent="0.25">
      <c r="A27" s="86" t="s">
        <v>95</v>
      </c>
      <c r="B27" s="86"/>
    </row>
    <row r="28" spans="1:9" x14ac:dyDescent="0.25">
      <c r="A28" s="86" t="s">
        <v>96</v>
      </c>
      <c r="B28" s="86"/>
    </row>
  </sheetData>
  <sheetProtection algorithmName="SHA-512" hashValue="cmYEzaquc6w0hCFUzbJEcihriqgQ3q4btM13WKZ414KODxSKSiBbo/b/DvR3FybmY5a7PeDungxQAPD/oslgWQ==" saltValue="sw9Apf3NB3Rlzk/uGIFPJg==" spinCount="100000" sheet="1" objects="1" scenarios="1" selectLockedCells="1" selectUnlockedCells="1"/>
  <mergeCells count="2">
    <mergeCell ref="A22:F22"/>
    <mergeCell ref="A1:F1"/>
  </mergeCells>
  <printOptions horizontalCentered="1"/>
  <pageMargins left="0.70866141732283472" right="0.70866141732283472" top="0.78740157480314965" bottom="0.78740157480314965"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C25"/>
  <sheetViews>
    <sheetView zoomScaleNormal="100" workbookViewId="0">
      <selection activeCell="H16" sqref="H16"/>
    </sheetView>
  </sheetViews>
  <sheetFormatPr baseColWidth="10" defaultColWidth="11.42578125" defaultRowHeight="15" x14ac:dyDescent="0.25"/>
  <cols>
    <col min="1" max="3" width="14.7109375" style="88" customWidth="1"/>
    <col min="4" max="16384" width="11.42578125" style="88"/>
  </cols>
  <sheetData>
    <row r="1" spans="1:3" ht="15.75" thickBot="1" x14ac:dyDescent="0.3">
      <c r="A1" s="87">
        <v>11</v>
      </c>
      <c r="B1" s="151">
        <v>1898.6000000000001</v>
      </c>
    </row>
    <row r="2" spans="1:3" ht="15.75" thickBot="1" x14ac:dyDescent="0.3">
      <c r="A2" s="87">
        <v>12</v>
      </c>
      <c r="B2" s="151">
        <v>2336.4</v>
      </c>
    </row>
    <row r="3" spans="1:3" ht="15.75" thickBot="1" x14ac:dyDescent="0.3">
      <c r="A3" s="87">
        <v>13</v>
      </c>
      <c r="B3" s="151">
        <v>2774.2000000000003</v>
      </c>
    </row>
    <row r="4" spans="1:3" ht="15.75" thickBot="1" x14ac:dyDescent="0.3">
      <c r="A4" s="87">
        <v>14</v>
      </c>
      <c r="B4" s="151">
        <v>3212.0000000000005</v>
      </c>
    </row>
    <row r="5" spans="1:3" ht="15.75" thickBot="1" x14ac:dyDescent="0.3">
      <c r="A5" s="87">
        <v>15</v>
      </c>
      <c r="B5" s="163">
        <f t="shared" ref="B5:B7" si="0">B4+411</f>
        <v>3623.0000000000005</v>
      </c>
    </row>
    <row r="6" spans="1:3" ht="15.75" thickBot="1" x14ac:dyDescent="0.3">
      <c r="A6" s="87">
        <v>16</v>
      </c>
      <c r="B6" s="163">
        <f t="shared" si="0"/>
        <v>4034.0000000000005</v>
      </c>
    </row>
    <row r="7" spans="1:3" ht="15.75" thickBot="1" x14ac:dyDescent="0.3">
      <c r="A7" s="87">
        <v>17</v>
      </c>
      <c r="B7" s="163">
        <f t="shared" si="0"/>
        <v>4445</v>
      </c>
    </row>
    <row r="8" spans="1:3" ht="15.75" thickBot="1" x14ac:dyDescent="0.3">
      <c r="A8" s="87">
        <v>21</v>
      </c>
      <c r="B8" s="163">
        <v>2629</v>
      </c>
    </row>
    <row r="9" spans="1:3" ht="15.75" thickBot="1" x14ac:dyDescent="0.3">
      <c r="A9" s="87">
        <v>22</v>
      </c>
      <c r="B9" s="163">
        <v>3066.8</v>
      </c>
    </row>
    <row r="10" spans="1:3" ht="15.75" thickBot="1" x14ac:dyDescent="0.3">
      <c r="A10" s="87">
        <v>23</v>
      </c>
      <c r="B10" s="163">
        <v>3505.7000000000003</v>
      </c>
    </row>
    <row r="11" spans="1:3" ht="15.75" thickBot="1" x14ac:dyDescent="0.3">
      <c r="A11" s="87">
        <v>24</v>
      </c>
      <c r="B11" s="163">
        <v>3942.4000000000005</v>
      </c>
    </row>
    <row r="12" spans="1:3" ht="15.75" thickBot="1" x14ac:dyDescent="0.3">
      <c r="A12" s="87">
        <v>25</v>
      </c>
      <c r="B12" s="163">
        <f t="shared" ref="B12:B14" si="1">B11+411</f>
        <v>4353.4000000000005</v>
      </c>
    </row>
    <row r="13" spans="1:3" ht="15.75" thickBot="1" x14ac:dyDescent="0.3">
      <c r="A13" s="87">
        <v>26</v>
      </c>
      <c r="B13" s="163">
        <f t="shared" si="1"/>
        <v>4764.4000000000005</v>
      </c>
    </row>
    <row r="14" spans="1:3" ht="15.75" thickBot="1" x14ac:dyDescent="0.3">
      <c r="A14" s="87">
        <v>27</v>
      </c>
      <c r="B14" s="163">
        <f t="shared" si="1"/>
        <v>5175.4000000000005</v>
      </c>
    </row>
    <row r="15" spans="1:3" ht="15.75" thickBot="1" x14ac:dyDescent="0.3">
      <c r="A15" s="89" t="s">
        <v>34</v>
      </c>
      <c r="B15" s="90" t="s">
        <v>48</v>
      </c>
      <c r="C15" s="91" t="s">
        <v>40</v>
      </c>
    </row>
    <row r="16" spans="1:3" ht="15.75" thickBot="1" x14ac:dyDescent="0.3"/>
    <row r="17" spans="1:2" ht="15.75" thickBot="1" x14ac:dyDescent="0.3">
      <c r="A17" s="92" t="s">
        <v>35</v>
      </c>
      <c r="B17" s="93">
        <f>IF(Einkommenserh.!B7="",1,2)</f>
        <v>1</v>
      </c>
    </row>
    <row r="18" spans="1:2" ht="15.75" thickBot="1" x14ac:dyDescent="0.3">
      <c r="A18" s="92" t="s">
        <v>27</v>
      </c>
      <c r="B18" s="94">
        <f>1+Einkommenserh.!B10</f>
        <v>1</v>
      </c>
    </row>
    <row r="19" spans="1:2" ht="15.75" thickBot="1" x14ac:dyDescent="0.3">
      <c r="A19" s="92" t="s">
        <v>36</v>
      </c>
      <c r="B19" s="94">
        <f>VALUE(B17&amp;B18)</f>
        <v>11</v>
      </c>
    </row>
    <row r="20" spans="1:2" ht="15.75" thickBot="1" x14ac:dyDescent="0.3">
      <c r="A20" s="92" t="s">
        <v>39</v>
      </c>
      <c r="B20" s="94" t="str">
        <f>ADDRESS(MATCH(B19,Personen,0),1,4)</f>
        <v>A1</v>
      </c>
    </row>
    <row r="21" spans="1:2" ht="15.75" thickBot="1" x14ac:dyDescent="0.3">
      <c r="B21" s="95"/>
    </row>
    <row r="22" spans="1:2" ht="15.75" thickBot="1" x14ac:dyDescent="0.3">
      <c r="A22" s="92" t="s">
        <v>37</v>
      </c>
      <c r="B22" s="96">
        <f>Einkommenserh.!B30</f>
        <v>0</v>
      </c>
    </row>
    <row r="23" spans="1:2" ht="15.75" thickBot="1" x14ac:dyDescent="0.3"/>
    <row r="24" spans="1:2" ht="15.75" thickBot="1" x14ac:dyDescent="0.3">
      <c r="A24" s="92" t="s">
        <v>22</v>
      </c>
      <c r="B24" s="90">
        <f ca="1">IF($B$22&lt;=INDIRECT(CHAR(CODE(LEFT($B$20,1))+1)&amp;RIGHT($B$20,LEN($B$20)-1)),1,IF(AND($B$22&gt;INDIRECT(CHAR(CODE(LEFT($B$20,1))+1)&amp;RIGHT($B$20,LEN($B$20)-1)),$B$22&lt;=INDIRECT(CHAR(CODE(LEFT($B$20,1))+2)&amp;RIGHT($B$20,LEN($B$20)-1))),2,IF(AND($B$22&gt;INDIRECT(CHAR(CODE(LEFT($B$20,1))+2)&amp;RIGHT($B$20,LEN($B$20)-1)),$B$22&lt;=INDIRECT(CHAR(CODE(LEFT($B$20,1))+3)&amp;RIGHT($B$20,LEN($B$20)-1))),3,IF(AND($B$22&gt;INDIRECT(CHAR(CODE(LEFT($B$20,1))+3)&amp;RIGHT($B$20,LEN($B$20)-1)),$B$22&lt;=INDIRECT(CHAR(CODE(LEFT($B$20,1))+4)&amp;RIGHT($B$20,LEN($B$20)-1))),4,5))))</f>
        <v>1</v>
      </c>
    </row>
    <row r="25" spans="1:2" ht="15.75" thickBot="1" x14ac:dyDescent="0.3">
      <c r="A25" s="92" t="s">
        <v>38</v>
      </c>
      <c r="B25" s="91" t="str">
        <f ca="1">IF(B24=1,B15,IF(B24=2,#REF!,IF(B24=3,#REF!,IF(B24=4,#REF!,C15))))</f>
        <v>Mindestbeitrag</v>
      </c>
    </row>
  </sheetData>
  <sheetProtection algorithmName="SHA-512" hashValue="mlHlTvWyZqgtnznn2lDKuNDq/Y24IwaZLBVlhtto/30ya40gFtlNRn7T3RcUQhlV5hI1Tqh1Azc8I1jT1RH/HQ==" saltValue="zGVvvTPNE2sGERgq9FW3Fg==" spinCount="100000" sheet="1" objects="1" scenarios="1" selectLockedCells="1" selectUnlockedCells="1"/>
  <printOptions horizontalCentered="1"/>
  <pageMargins left="0.70866141732283472" right="0.70866141732283472" top="0.78740157480314965" bottom="0.78740157480314965" header="0.31496062992125984" footer="0.31496062992125984"/>
  <pageSetup paperSize="9" scale="9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53"/>
  <sheetViews>
    <sheetView zoomScale="70" zoomScaleNormal="70" workbookViewId="0">
      <pane ySplit="2" topLeftCell="A3" activePane="bottomLeft" state="frozen"/>
      <selection pane="bottomLeft" activeCell="K28" sqref="K28"/>
    </sheetView>
  </sheetViews>
  <sheetFormatPr baseColWidth="10" defaultColWidth="11.42578125" defaultRowHeight="15" x14ac:dyDescent="0.25"/>
  <cols>
    <col min="1" max="5" width="10.7109375" style="73" customWidth="1"/>
    <col min="6" max="6" width="14.7109375" style="73" bestFit="1" customWidth="1"/>
    <col min="7" max="7" width="14.7109375" style="73" customWidth="1"/>
    <col min="8" max="8" width="23.42578125" style="73" bestFit="1" customWidth="1"/>
    <col min="9" max="16384" width="11.42578125" style="73"/>
  </cols>
  <sheetData>
    <row r="1" spans="1:8" ht="15.75" thickBot="1" x14ac:dyDescent="0.3">
      <c r="A1" s="207"/>
      <c r="B1" s="207"/>
      <c r="C1" s="207"/>
      <c r="D1" s="207"/>
      <c r="E1" s="207"/>
    </row>
    <row r="2" spans="1:8" ht="30.75" thickBot="1" x14ac:dyDescent="0.3">
      <c r="A2" s="97">
        <v>1</v>
      </c>
      <c r="B2" s="97">
        <v>2</v>
      </c>
      <c r="C2" s="97">
        <v>3</v>
      </c>
      <c r="D2" s="97">
        <v>4</v>
      </c>
      <c r="E2" s="97">
        <v>5</v>
      </c>
      <c r="F2" s="98" t="s">
        <v>48</v>
      </c>
      <c r="G2" s="165" t="s">
        <v>103</v>
      </c>
      <c r="H2" s="143" t="s">
        <v>76</v>
      </c>
    </row>
    <row r="3" spans="1:8" ht="15.75" thickBot="1" x14ac:dyDescent="0.3">
      <c r="A3" s="164">
        <v>50</v>
      </c>
      <c r="B3" s="164">
        <v>39</v>
      </c>
      <c r="C3" s="164">
        <v>42</v>
      </c>
      <c r="D3" s="164">
        <v>50</v>
      </c>
      <c r="E3" s="164">
        <v>20</v>
      </c>
      <c r="F3" s="99">
        <v>0</v>
      </c>
      <c r="G3" s="99">
        <v>0</v>
      </c>
      <c r="H3" s="101">
        <v>4</v>
      </c>
    </row>
    <row r="4" spans="1:8" ht="15.75" thickBot="1" x14ac:dyDescent="0.3">
      <c r="A4" s="164">
        <v>62</v>
      </c>
      <c r="B4" s="164">
        <v>48</v>
      </c>
      <c r="C4" s="164">
        <v>42</v>
      </c>
      <c r="D4" s="164">
        <v>67</v>
      </c>
      <c r="E4" s="164">
        <v>25</v>
      </c>
      <c r="F4" s="99">
        <v>0</v>
      </c>
      <c r="G4" s="99">
        <v>0</v>
      </c>
      <c r="H4" s="101">
        <v>5</v>
      </c>
    </row>
    <row r="5" spans="1:8" ht="15.75" thickBot="1" x14ac:dyDescent="0.3">
      <c r="A5" s="164">
        <v>75</v>
      </c>
      <c r="B5" s="164">
        <v>58</v>
      </c>
      <c r="C5" s="164">
        <v>42</v>
      </c>
      <c r="D5" s="164">
        <v>79</v>
      </c>
      <c r="E5" s="164">
        <v>37</v>
      </c>
      <c r="F5" s="99">
        <v>0</v>
      </c>
      <c r="G5" s="99">
        <v>0</v>
      </c>
      <c r="H5" s="101">
        <v>6</v>
      </c>
    </row>
    <row r="6" spans="1:8" ht="15.75" thickBot="1" x14ac:dyDescent="0.3">
      <c r="A6" s="164">
        <v>87</v>
      </c>
      <c r="B6" s="164">
        <v>67</v>
      </c>
      <c r="C6" s="164">
        <v>42</v>
      </c>
      <c r="D6" s="164">
        <v>86</v>
      </c>
      <c r="E6" s="164">
        <v>44</v>
      </c>
      <c r="F6" s="99">
        <v>0</v>
      </c>
      <c r="G6" s="99">
        <v>0</v>
      </c>
      <c r="H6" s="101">
        <v>7</v>
      </c>
    </row>
    <row r="7" spans="1:8" ht="15.75" thickBot="1" x14ac:dyDescent="0.3">
      <c r="A7" s="164">
        <v>100</v>
      </c>
      <c r="B7" s="164">
        <v>77</v>
      </c>
      <c r="C7" s="164">
        <v>42</v>
      </c>
      <c r="D7" s="164">
        <v>96</v>
      </c>
      <c r="E7" s="164">
        <v>54</v>
      </c>
      <c r="F7" s="99">
        <v>0</v>
      </c>
      <c r="G7" s="99">
        <v>0</v>
      </c>
      <c r="H7" s="101">
        <v>8</v>
      </c>
    </row>
    <row r="8" spans="1:8" ht="15.75" thickBot="1" x14ac:dyDescent="0.3">
      <c r="A8" s="164">
        <v>112</v>
      </c>
      <c r="B8" s="164">
        <v>86</v>
      </c>
      <c r="C8" s="164">
        <v>42</v>
      </c>
      <c r="D8" s="164">
        <v>103</v>
      </c>
      <c r="E8" s="164">
        <v>61</v>
      </c>
      <c r="F8" s="99">
        <v>0</v>
      </c>
      <c r="G8" s="99">
        <v>0</v>
      </c>
      <c r="H8" s="101">
        <v>9</v>
      </c>
    </row>
    <row r="9" spans="1:8" ht="15.75" thickBot="1" x14ac:dyDescent="0.3">
      <c r="A9" s="155">
        <v>125</v>
      </c>
      <c r="B9" s="156">
        <v>96</v>
      </c>
      <c r="C9" s="156">
        <v>42</v>
      </c>
      <c r="D9" s="156">
        <v>110</v>
      </c>
      <c r="E9" s="156">
        <v>68</v>
      </c>
      <c r="F9" s="99">
        <v>0</v>
      </c>
      <c r="G9" s="99">
        <v>0</v>
      </c>
      <c r="H9" s="101">
        <v>10</v>
      </c>
    </row>
    <row r="10" spans="1:8" ht="15.75" thickBot="1" x14ac:dyDescent="0.3">
      <c r="A10" s="155">
        <v>137</v>
      </c>
      <c r="B10" s="156">
        <v>106</v>
      </c>
      <c r="C10" s="156">
        <v>42</v>
      </c>
      <c r="D10" s="156">
        <v>122</v>
      </c>
      <c r="E10" s="156">
        <v>80</v>
      </c>
      <c r="F10" s="99">
        <v>0</v>
      </c>
      <c r="G10" s="99">
        <v>0</v>
      </c>
      <c r="H10" s="101">
        <v>11</v>
      </c>
    </row>
    <row r="11" spans="1:8" ht="15.75" thickBot="1" x14ac:dyDescent="0.3">
      <c r="A11" s="155">
        <v>150</v>
      </c>
      <c r="B11" s="156">
        <v>115</v>
      </c>
      <c r="C11" s="156">
        <v>42</v>
      </c>
      <c r="D11" s="156">
        <v>131</v>
      </c>
      <c r="E11" s="156">
        <v>89</v>
      </c>
      <c r="F11" s="99">
        <v>0</v>
      </c>
      <c r="G11" s="99">
        <v>0</v>
      </c>
      <c r="H11" s="101">
        <v>12</v>
      </c>
    </row>
    <row r="12" spans="1:8" ht="15.75" thickBot="1" x14ac:dyDescent="0.3">
      <c r="A12" s="155">
        <v>162</v>
      </c>
      <c r="B12" s="156">
        <v>125</v>
      </c>
      <c r="C12" s="156">
        <v>42</v>
      </c>
      <c r="D12" s="156">
        <v>139</v>
      </c>
      <c r="E12" s="156">
        <v>97</v>
      </c>
      <c r="F12" s="99">
        <v>0</v>
      </c>
      <c r="G12" s="99">
        <v>0</v>
      </c>
      <c r="H12" s="101">
        <v>13</v>
      </c>
    </row>
    <row r="13" spans="1:8" ht="15.75" thickBot="1" x14ac:dyDescent="0.3">
      <c r="A13" s="155">
        <v>174</v>
      </c>
      <c r="B13" s="156">
        <v>134</v>
      </c>
      <c r="C13" s="156">
        <v>42</v>
      </c>
      <c r="D13" s="156">
        <v>146</v>
      </c>
      <c r="E13" s="156">
        <v>104</v>
      </c>
      <c r="F13" s="99">
        <v>0</v>
      </c>
      <c r="G13" s="99">
        <v>0</v>
      </c>
      <c r="H13" s="101">
        <v>14</v>
      </c>
    </row>
    <row r="14" spans="1:8" ht="15.75" thickBot="1" x14ac:dyDescent="0.3">
      <c r="A14" s="155">
        <v>187</v>
      </c>
      <c r="B14" s="156">
        <v>144</v>
      </c>
      <c r="C14" s="156">
        <v>42</v>
      </c>
      <c r="D14" s="156">
        <v>153</v>
      </c>
      <c r="E14" s="156">
        <v>111</v>
      </c>
      <c r="F14" s="99">
        <v>0</v>
      </c>
      <c r="G14" s="99">
        <v>0</v>
      </c>
      <c r="H14" s="100">
        <v>15</v>
      </c>
    </row>
    <row r="15" spans="1:8" ht="15.75" thickBot="1" x14ac:dyDescent="0.3">
      <c r="A15" s="155">
        <v>199</v>
      </c>
      <c r="B15" s="155">
        <v>153</v>
      </c>
      <c r="C15" s="156">
        <v>42</v>
      </c>
      <c r="D15" s="156">
        <v>160</v>
      </c>
      <c r="E15" s="156">
        <v>118</v>
      </c>
      <c r="F15" s="99">
        <v>0</v>
      </c>
      <c r="G15" s="99">
        <v>0</v>
      </c>
      <c r="H15" s="101">
        <v>16</v>
      </c>
    </row>
    <row r="16" spans="1:8" ht="15.75" thickBot="1" x14ac:dyDescent="0.3">
      <c r="A16" s="155">
        <v>212</v>
      </c>
      <c r="B16" s="155">
        <v>163</v>
      </c>
      <c r="C16" s="156">
        <v>42</v>
      </c>
      <c r="D16" s="156">
        <v>171</v>
      </c>
      <c r="E16" s="156">
        <v>129</v>
      </c>
      <c r="F16" s="99">
        <v>0</v>
      </c>
      <c r="G16" s="99">
        <v>0</v>
      </c>
      <c r="H16" s="101">
        <v>17</v>
      </c>
    </row>
    <row r="17" spans="1:8" ht="15.75" thickBot="1" x14ac:dyDescent="0.3">
      <c r="A17" s="155">
        <v>224</v>
      </c>
      <c r="B17" s="155">
        <v>173</v>
      </c>
      <c r="C17" s="156">
        <v>42</v>
      </c>
      <c r="D17" s="156">
        <v>177</v>
      </c>
      <c r="E17" s="156">
        <v>135</v>
      </c>
      <c r="F17" s="99">
        <v>0</v>
      </c>
      <c r="G17" s="99">
        <v>0</v>
      </c>
      <c r="H17" s="101">
        <v>18</v>
      </c>
    </row>
    <row r="18" spans="1:8" ht="15.75" thickBot="1" x14ac:dyDescent="0.3">
      <c r="A18" s="155">
        <v>237</v>
      </c>
      <c r="B18" s="155">
        <v>182</v>
      </c>
      <c r="C18" s="156">
        <v>42</v>
      </c>
      <c r="D18" s="156">
        <v>184</v>
      </c>
      <c r="E18" s="156">
        <v>142</v>
      </c>
      <c r="F18" s="99">
        <v>0</v>
      </c>
      <c r="G18" s="99">
        <v>0</v>
      </c>
      <c r="H18" s="101">
        <v>19</v>
      </c>
    </row>
    <row r="19" spans="1:8" ht="15.75" thickBot="1" x14ac:dyDescent="0.3">
      <c r="A19" s="155">
        <v>249</v>
      </c>
      <c r="B19" s="155">
        <v>192</v>
      </c>
      <c r="C19" s="156">
        <v>42</v>
      </c>
      <c r="D19" s="156">
        <v>195</v>
      </c>
      <c r="E19" s="156">
        <v>153</v>
      </c>
      <c r="F19" s="99">
        <v>0</v>
      </c>
      <c r="G19" s="99">
        <v>0</v>
      </c>
      <c r="H19" s="101">
        <v>20</v>
      </c>
    </row>
    <row r="20" spans="1:8" ht="15.75" thickBot="1" x14ac:dyDescent="0.3">
      <c r="A20" s="157">
        <v>262</v>
      </c>
      <c r="B20" s="157">
        <v>201</v>
      </c>
      <c r="C20" s="156">
        <v>42</v>
      </c>
      <c r="D20" s="156">
        <v>203</v>
      </c>
      <c r="E20" s="156">
        <v>161</v>
      </c>
      <c r="F20" s="99">
        <v>0</v>
      </c>
      <c r="G20" s="99">
        <v>0</v>
      </c>
      <c r="H20" s="101">
        <v>21</v>
      </c>
    </row>
    <row r="21" spans="1:8" ht="15.75" thickBot="1" x14ac:dyDescent="0.3">
      <c r="A21" s="157">
        <v>274</v>
      </c>
      <c r="B21" s="157">
        <v>211</v>
      </c>
      <c r="C21" s="156">
        <v>42</v>
      </c>
      <c r="D21" s="156">
        <v>209</v>
      </c>
      <c r="E21" s="156">
        <v>167</v>
      </c>
      <c r="F21" s="99">
        <v>0</v>
      </c>
      <c r="G21" s="99">
        <v>0</v>
      </c>
      <c r="H21" s="101">
        <v>22</v>
      </c>
    </row>
    <row r="22" spans="1:8" ht="15.75" thickBot="1" x14ac:dyDescent="0.3">
      <c r="A22" s="157">
        <v>287</v>
      </c>
      <c r="B22" s="157">
        <v>221</v>
      </c>
      <c r="C22" s="156">
        <v>42</v>
      </c>
      <c r="D22" s="156">
        <v>215</v>
      </c>
      <c r="E22" s="156">
        <v>173</v>
      </c>
      <c r="F22" s="99">
        <v>0</v>
      </c>
      <c r="G22" s="99">
        <v>0</v>
      </c>
      <c r="H22" s="101">
        <v>23</v>
      </c>
    </row>
    <row r="23" spans="1:8" ht="15.75" thickBot="1" x14ac:dyDescent="0.3">
      <c r="A23" s="157">
        <v>299</v>
      </c>
      <c r="B23" s="157">
        <v>230</v>
      </c>
      <c r="C23" s="156">
        <v>42</v>
      </c>
      <c r="D23" s="156">
        <v>220</v>
      </c>
      <c r="E23" s="156">
        <v>178</v>
      </c>
      <c r="F23" s="99">
        <v>0</v>
      </c>
      <c r="G23" s="99">
        <v>0</v>
      </c>
      <c r="H23" s="101">
        <v>24</v>
      </c>
    </row>
    <row r="24" spans="1:8" ht="15.75" thickBot="1" x14ac:dyDescent="0.3">
      <c r="A24" s="157">
        <v>312</v>
      </c>
      <c r="B24" s="157">
        <v>240</v>
      </c>
      <c r="C24" s="156">
        <v>42</v>
      </c>
      <c r="D24" s="156">
        <v>225</v>
      </c>
      <c r="E24" s="156">
        <v>183</v>
      </c>
      <c r="F24" s="99">
        <v>0</v>
      </c>
      <c r="G24" s="99">
        <v>0</v>
      </c>
      <c r="H24" s="100">
        <v>25</v>
      </c>
    </row>
    <row r="25" spans="1:8" ht="15.75" thickBot="1" x14ac:dyDescent="0.3">
      <c r="A25" s="157">
        <v>322</v>
      </c>
      <c r="B25" s="157">
        <v>249</v>
      </c>
      <c r="C25" s="157">
        <v>56.472000000000001</v>
      </c>
      <c r="D25" s="157">
        <v>240</v>
      </c>
      <c r="E25" s="157">
        <v>198</v>
      </c>
      <c r="F25" s="99">
        <v>1</v>
      </c>
      <c r="G25" s="99">
        <v>1</v>
      </c>
      <c r="H25" s="101">
        <v>26</v>
      </c>
    </row>
    <row r="26" spans="1:8" ht="15.75" thickBot="1" x14ac:dyDescent="0.3">
      <c r="A26" s="157">
        <v>333</v>
      </c>
      <c r="B26" s="157">
        <v>258</v>
      </c>
      <c r="C26" s="157">
        <v>66.246000000000009</v>
      </c>
      <c r="D26" s="157">
        <v>249</v>
      </c>
      <c r="E26" s="157">
        <v>207</v>
      </c>
      <c r="F26" s="99">
        <v>2</v>
      </c>
      <c r="G26" s="99">
        <v>2</v>
      </c>
      <c r="H26" s="101">
        <v>27</v>
      </c>
    </row>
    <row r="27" spans="1:8" ht="15.75" thickBot="1" x14ac:dyDescent="0.3">
      <c r="A27" s="157">
        <v>344</v>
      </c>
      <c r="B27" s="157">
        <v>267</v>
      </c>
      <c r="C27" s="157">
        <v>74.934000000000012</v>
      </c>
      <c r="D27" s="157">
        <v>258</v>
      </c>
      <c r="E27" s="157">
        <v>216</v>
      </c>
      <c r="F27" s="99">
        <v>3</v>
      </c>
      <c r="G27" s="99">
        <v>3</v>
      </c>
      <c r="H27" s="101">
        <v>28</v>
      </c>
    </row>
    <row r="28" spans="1:8" ht="15.75" thickBot="1" x14ac:dyDescent="0.3">
      <c r="A28" s="157">
        <v>355</v>
      </c>
      <c r="B28" s="157">
        <v>276</v>
      </c>
      <c r="C28" s="157">
        <v>83.622</v>
      </c>
      <c r="D28" s="157">
        <v>267</v>
      </c>
      <c r="E28" s="157">
        <v>225</v>
      </c>
      <c r="F28" s="99">
        <v>4</v>
      </c>
      <c r="G28" s="99">
        <v>4</v>
      </c>
      <c r="H28" s="101">
        <v>29</v>
      </c>
    </row>
    <row r="29" spans="1:8" ht="15.75" thickBot="1" x14ac:dyDescent="0.3">
      <c r="A29" s="157">
        <v>366</v>
      </c>
      <c r="B29" s="157">
        <v>285</v>
      </c>
      <c r="C29" s="157">
        <v>93.396000000000001</v>
      </c>
      <c r="D29" s="157">
        <v>276</v>
      </c>
      <c r="E29" s="157">
        <v>234</v>
      </c>
      <c r="F29" s="99">
        <v>5</v>
      </c>
      <c r="G29" s="99">
        <v>5</v>
      </c>
      <c r="H29" s="101">
        <v>30</v>
      </c>
    </row>
    <row r="30" spans="1:8" ht="15.75" thickBot="1" x14ac:dyDescent="0.3">
      <c r="A30" s="157">
        <v>377</v>
      </c>
      <c r="B30" s="157">
        <v>294</v>
      </c>
      <c r="C30" s="157">
        <v>102.084</v>
      </c>
      <c r="D30" s="157">
        <v>285</v>
      </c>
      <c r="E30" s="157">
        <v>243</v>
      </c>
      <c r="F30" s="99">
        <v>6</v>
      </c>
      <c r="G30" s="99">
        <v>6</v>
      </c>
      <c r="H30" s="101">
        <v>31</v>
      </c>
    </row>
    <row r="31" spans="1:8" ht="15.75" thickBot="1" x14ac:dyDescent="0.3">
      <c r="A31" s="157">
        <v>388</v>
      </c>
      <c r="B31" s="157">
        <v>303</v>
      </c>
      <c r="C31" s="157">
        <v>110.77200000000001</v>
      </c>
      <c r="D31" s="157">
        <v>294</v>
      </c>
      <c r="E31" s="157">
        <v>252</v>
      </c>
      <c r="F31" s="99">
        <v>7</v>
      </c>
      <c r="G31" s="99">
        <v>7</v>
      </c>
      <c r="H31" s="101">
        <v>32</v>
      </c>
    </row>
    <row r="32" spans="1:8" ht="15.75" thickBot="1" x14ac:dyDescent="0.3">
      <c r="A32" s="157">
        <v>398</v>
      </c>
      <c r="B32" s="157">
        <v>312</v>
      </c>
      <c r="C32" s="157">
        <v>120.54600000000001</v>
      </c>
      <c r="D32" s="157">
        <v>303</v>
      </c>
      <c r="E32" s="157">
        <v>261</v>
      </c>
      <c r="F32" s="99">
        <v>8</v>
      </c>
      <c r="G32" s="99">
        <v>8</v>
      </c>
      <c r="H32" s="101">
        <v>33</v>
      </c>
    </row>
    <row r="33" spans="1:11" ht="15.75" thickBot="1" x14ac:dyDescent="0.3">
      <c r="A33" s="158">
        <v>409</v>
      </c>
      <c r="B33" s="158">
        <v>321</v>
      </c>
      <c r="C33" s="158">
        <v>129.23400000000001</v>
      </c>
      <c r="D33" s="158">
        <v>312</v>
      </c>
      <c r="E33" s="158">
        <v>270</v>
      </c>
      <c r="F33" s="99">
        <v>9</v>
      </c>
      <c r="G33" s="99">
        <v>9</v>
      </c>
      <c r="H33" s="159">
        <v>34</v>
      </c>
    </row>
    <row r="34" spans="1:11" ht="15.75" thickBot="1" x14ac:dyDescent="0.3">
      <c r="A34" s="157">
        <v>420</v>
      </c>
      <c r="B34" s="157">
        <v>330</v>
      </c>
      <c r="C34" s="157">
        <v>137.922</v>
      </c>
      <c r="D34" s="157">
        <v>321</v>
      </c>
      <c r="E34" s="157">
        <v>279</v>
      </c>
      <c r="F34" s="99">
        <v>10</v>
      </c>
      <c r="G34" s="99">
        <v>10</v>
      </c>
      <c r="H34" s="100">
        <v>35</v>
      </c>
    </row>
    <row r="35" spans="1:11" ht="15.75" thickBot="1" x14ac:dyDescent="0.3">
      <c r="A35" s="161">
        <v>431</v>
      </c>
      <c r="B35" s="161">
        <v>339</v>
      </c>
      <c r="C35" s="161">
        <v>147.696</v>
      </c>
      <c r="D35" s="161">
        <v>330</v>
      </c>
      <c r="E35" s="161">
        <v>288</v>
      </c>
      <c r="F35" s="99">
        <v>11</v>
      </c>
      <c r="G35" s="99">
        <v>11</v>
      </c>
      <c r="H35" s="160">
        <v>36</v>
      </c>
    </row>
    <row r="36" spans="1:11" ht="15.75" thickBot="1" x14ac:dyDescent="0.3">
      <c r="A36" s="157">
        <v>442</v>
      </c>
      <c r="B36" s="157">
        <v>348</v>
      </c>
      <c r="C36" s="157">
        <v>156.38400000000001</v>
      </c>
      <c r="D36" s="157">
        <v>339</v>
      </c>
      <c r="E36" s="157">
        <v>297</v>
      </c>
      <c r="F36" s="99">
        <v>12</v>
      </c>
      <c r="G36" s="99">
        <v>12</v>
      </c>
      <c r="H36" s="101">
        <v>37</v>
      </c>
    </row>
    <row r="37" spans="1:11" ht="15.75" thickBot="1" x14ac:dyDescent="0.3">
      <c r="A37" s="157">
        <v>453</v>
      </c>
      <c r="B37" s="157">
        <v>357</v>
      </c>
      <c r="C37" s="157">
        <v>165.072</v>
      </c>
      <c r="D37" s="157">
        <v>348</v>
      </c>
      <c r="E37" s="157">
        <v>306</v>
      </c>
      <c r="F37" s="99">
        <v>13</v>
      </c>
      <c r="G37" s="99">
        <v>13</v>
      </c>
      <c r="H37" s="101">
        <v>38</v>
      </c>
    </row>
    <row r="38" spans="1:11" ht="15.75" thickBot="1" x14ac:dyDescent="0.3">
      <c r="A38" s="157">
        <v>464</v>
      </c>
      <c r="B38" s="157">
        <v>366</v>
      </c>
      <c r="C38" s="157">
        <v>174.846</v>
      </c>
      <c r="D38" s="157">
        <v>357</v>
      </c>
      <c r="E38" s="157">
        <v>315</v>
      </c>
      <c r="F38" s="99">
        <v>14</v>
      </c>
      <c r="G38" s="99">
        <v>14</v>
      </c>
      <c r="H38" s="101">
        <v>39</v>
      </c>
    </row>
    <row r="39" spans="1:11" ht="15.75" thickBot="1" x14ac:dyDescent="0.3">
      <c r="A39" s="157">
        <v>474</v>
      </c>
      <c r="B39" s="157">
        <v>375</v>
      </c>
      <c r="C39" s="157">
        <v>183.53400000000002</v>
      </c>
      <c r="D39" s="157">
        <v>366</v>
      </c>
      <c r="E39" s="157">
        <v>324</v>
      </c>
      <c r="F39" s="99">
        <v>15</v>
      </c>
      <c r="G39" s="99">
        <v>15</v>
      </c>
      <c r="H39" s="101">
        <v>40</v>
      </c>
    </row>
    <row r="40" spans="1:11" ht="15.75" thickBot="1" x14ac:dyDescent="0.3">
      <c r="A40" s="157">
        <v>485</v>
      </c>
      <c r="B40" s="157">
        <v>384</v>
      </c>
      <c r="C40" s="157">
        <v>192.22200000000001</v>
      </c>
      <c r="D40" s="157">
        <v>375</v>
      </c>
      <c r="E40" s="157">
        <v>333</v>
      </c>
      <c r="F40" s="99">
        <v>16</v>
      </c>
      <c r="G40" s="99">
        <v>16</v>
      </c>
      <c r="H40" s="101">
        <v>41</v>
      </c>
    </row>
    <row r="41" spans="1:11" ht="15.75" thickBot="1" x14ac:dyDescent="0.3">
      <c r="A41" s="157">
        <v>496</v>
      </c>
      <c r="B41" s="157">
        <v>393</v>
      </c>
      <c r="C41" s="157">
        <v>201.99600000000001</v>
      </c>
      <c r="D41" s="157">
        <v>385</v>
      </c>
      <c r="E41" s="157">
        <v>343</v>
      </c>
      <c r="F41" s="99">
        <v>17</v>
      </c>
      <c r="G41" s="99">
        <v>17</v>
      </c>
      <c r="H41" s="101">
        <v>42</v>
      </c>
    </row>
    <row r="42" spans="1:11" ht="15.75" thickBot="1" x14ac:dyDescent="0.3">
      <c r="A42" s="157">
        <v>507</v>
      </c>
      <c r="B42" s="157">
        <v>402</v>
      </c>
      <c r="C42" s="157">
        <v>210.68400000000003</v>
      </c>
      <c r="D42" s="157">
        <v>394</v>
      </c>
      <c r="E42" s="157">
        <v>352</v>
      </c>
      <c r="F42" s="99">
        <v>18</v>
      </c>
      <c r="G42" s="99">
        <v>18</v>
      </c>
      <c r="H42" s="101">
        <v>43</v>
      </c>
      <c r="K42" s="85"/>
    </row>
    <row r="43" spans="1:11" ht="15.75" thickBot="1" x14ac:dyDescent="0.3">
      <c r="A43" s="157">
        <v>518</v>
      </c>
      <c r="B43" s="157">
        <v>411</v>
      </c>
      <c r="C43" s="157">
        <v>219.37200000000001</v>
      </c>
      <c r="D43" s="157">
        <v>403</v>
      </c>
      <c r="E43" s="157">
        <v>361</v>
      </c>
      <c r="F43" s="99">
        <v>19</v>
      </c>
      <c r="G43" s="99">
        <v>19</v>
      </c>
      <c r="H43" s="101">
        <v>44</v>
      </c>
    </row>
    <row r="44" spans="1:11" ht="15.75" thickBot="1" x14ac:dyDescent="0.3">
      <c r="A44" s="157">
        <v>529</v>
      </c>
      <c r="B44" s="157">
        <v>420</v>
      </c>
      <c r="C44" s="157">
        <v>228.06</v>
      </c>
      <c r="D44" s="157">
        <v>412</v>
      </c>
      <c r="E44" s="157">
        <v>370</v>
      </c>
      <c r="F44" s="99">
        <v>20</v>
      </c>
      <c r="G44" s="99">
        <v>20</v>
      </c>
      <c r="H44" s="100">
        <v>45</v>
      </c>
    </row>
    <row r="45" spans="1:11" ht="15.75" thickBot="1" x14ac:dyDescent="0.3"/>
    <row r="46" spans="1:11" ht="15.75" thickBot="1" x14ac:dyDescent="0.3">
      <c r="A46" s="93">
        <f>IF(Einkommenserh.!B840,1,Einkommenserh.!B84)</f>
        <v>0</v>
      </c>
      <c r="B46" s="102" t="s">
        <v>44</v>
      </c>
      <c r="C46" s="103"/>
      <c r="D46" s="103"/>
      <c r="E46" s="103"/>
      <c r="F46" s="104"/>
      <c r="G46" s="104"/>
      <c r="H46" s="105"/>
      <c r="I46" s="106"/>
    </row>
    <row r="47" spans="1:11" ht="15.75" thickBot="1" x14ac:dyDescent="0.3">
      <c r="A47" s="93">
        <f>Einkommenserh.!B85</f>
        <v>0</v>
      </c>
      <c r="B47" s="102" t="s">
        <v>45</v>
      </c>
      <c r="C47" s="103"/>
      <c r="D47" s="103"/>
      <c r="E47" s="103"/>
      <c r="F47" s="104"/>
      <c r="G47" s="104"/>
      <c r="H47" s="105"/>
    </row>
    <row r="48" spans="1:11" ht="15.75" thickBot="1" x14ac:dyDescent="0.3">
      <c r="A48" s="93" t="e">
        <f ca="1">LOOKUP(ROUNDUP(A47,0),H3:H44,INDIRECT(LEFT(ADDRESS(1,A46,4),1)&amp;TEXT(VALUE(RIGHT(ADDRESS(1,A46,4),1)+2),"#")&amp;":"&amp;LEFT(ADDRESS(1,A46,4),1)&amp;TEXT(VALUE(RIGHT(ADDRESS(1,A46,4),1)+37),"#")))</f>
        <v>#VALUE!</v>
      </c>
      <c r="B48" s="102" t="s">
        <v>52</v>
      </c>
      <c r="C48" s="103"/>
      <c r="D48" s="103"/>
      <c r="E48" s="103"/>
      <c r="F48" s="104"/>
      <c r="G48" s="104"/>
      <c r="H48" s="105"/>
    </row>
    <row r="51" spans="1:1" x14ac:dyDescent="0.25">
      <c r="A51" s="106"/>
    </row>
    <row r="53" spans="1:1" x14ac:dyDescent="0.25">
      <c r="A53" s="73" t="e">
        <f>LEFT(ADDRESS(1,A46,4),1)&amp;TEXT(VALUE(RIGHT(ADDRESS(1,A46,4),1)+2),"#")&amp;":"&amp;LEFT(ADDRESS(1,A46,4),1)&amp;TEXT(VALUE(RIGHT(ADDRESS(1,A46,4),1)+37),"#")</f>
        <v>#VALUE!</v>
      </c>
    </row>
  </sheetData>
  <sheetProtection algorithmName="SHA-512" hashValue="y+bfXnL2J7lbluEXDOEBmnFV21cU+pb4bw9QLAladd553Xr7LAiTe3sw8Q/PKqjUaNuHJj2Fdj2/jh5VXr+tVw==" saltValue="DiA2HKCeU6sL+ABOMCUpQQ==" spinCount="100000" sheet="1" objects="1" scenarios="1" selectLockedCells="1"/>
  <mergeCells count="1">
    <mergeCell ref="A1:E1"/>
  </mergeCells>
  <printOptions horizontalCentered="1"/>
  <pageMargins left="0.70866141732283472" right="0.70866141732283472" top="0.78740157480314965" bottom="0.78740157480314965" header="0.31496062992125984" footer="0.31496062992125984"/>
  <pageSetup paperSize="9" scale="9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Christoph Bereiter"/>
    <f:field ref="FSCFOLIO_1_1001_FieldCurrentDate" text="26.01.2024 10:04"/>
    <f:field ref="objvalidfrom" date="" text="" edit="true"/>
    <f:field ref="objvalidto" date="" text="" edit="true"/>
    <f:field ref="FSCFOLIO_1_1001_FieldReleasedVersionDate" text=""/>
    <f:field ref="FSCFOLIO_1_1001_FieldReleasedVersionNr" text=""/>
    <f:field ref="CCAPRECONFIG_15_1001_Objektname" text="Antragsformular_KSPG_Einkommenserhebung" edit="true"/>
    <f:field ref="CCAPRECONFIG_15_1001_Objektname" text="Antragsformular_KSPG_Einkommenserhebung" edit="true"/>
    <f:field ref="VORARLBERGCFG_15_1700_FieldSubFileSignatureList" text="" multiline="true"/>
    <f:field ref="VORARLBERGCFG_15_1700_FieldSubFileSubjectOrTitle" text="Formulare Soziale Staffelung 2023/24 ab JÄNNER 2024&#10;- Antragsformular Einkommenserhebung KGG + KKG + KSPG + TE&#10;- Rückvergütung Mindereinnahmen KGG + KKG + KSPG + TE" multiline="true"/>
    <f:field ref="VORARLBERGCFG_15_1700_FieldFixedFileSubject" text="" multiline="true"/>
    <f:field ref="VORARLBERGCFG_15_1700_FieldChargePreview" text="" multiline="true"/>
    <f:field ref="VORARLBERGCFG_15_1700_FieldPersonGroup01" text="" multiline="true"/>
    <f:field ref="VORARLBERGCFG_15_1700_FieldPersonGroup01NoAddress" text="" multiline="true"/>
    <f:field ref="VORARLBERGCFG_15_1700_FieldPersonGroup02" text="" multiline="true"/>
    <f:field ref="VORARLBERGCFG_15_1700_FieldPersonGroup02NoAddress" text="" multiline="true"/>
    <f:field ref="VORARLBERGCFG_15_1700_FieldPersonGroup03" text="" multiline="true"/>
    <f:field ref="VORARLBERGCFG_15_1700_FieldPersonGroup03NoAddress" text="" multiline="true"/>
    <f:field ref="VORARLBERGCFG_15_1700_FieldPersonGroup04" text="" multiline="true"/>
    <f:field ref="VORARLBERGCFG_15_1700_FieldPersonGroup04NoAddress" text="" multiline="true"/>
    <f:field ref="VORARLBERGCFG_15_1700_FieldPersonGroup05" text="" multiline="true"/>
    <f:field ref="VORARLBERGCFG_15_1700_FieldPersonGroup05NoAddress" text="" multiline="true"/>
    <f:field ref="VORARLBERGCFG_15_1700_FieldPersonGroup06" text="" multiline="true"/>
    <f:field ref="VORARLBERGCFG_15_1700_FieldPersonGroup06NoAddress" text="" multiline="true"/>
    <f:field ref="VORARLBERGCFG_15_1700_FieldPersonGroup07" text="" multiline="true"/>
    <f:field ref="VORARLBERGCFG_15_1700_FieldPersonGroup07NoAddress" text="" multiline="true"/>
    <f:field ref="VORARLBERGCFG_15_1700_FieldPersonGroup08" text="" multiline="true"/>
    <f:field ref="VORARLBERGCFG_15_1700_FieldPersonGroup08NoAddress" text="" multiline="true"/>
    <f:field ref="VORARLBERGCFG_15_1700_FieldPersonGroup09" text="" multiline="true"/>
    <f:field ref="VORARLBERGCFG_15_1700_FieldPersonGroup09NoAddress" text="" multiline="true"/>
    <f:field ref="VORARLBERGCFG_15_1700_FieldPersonGroup10" text="" multiline="true"/>
    <f:field ref="VORARLBERGCFG_15_1700_FieldPersonGroup10NoAddress" text="" multiline="true"/>
    <f:field ref="VORARLBERGCFG_15_1700_FieldPersonGroupSuperior01" text="" multiline="true"/>
    <f:field ref="VORARLBERGCFG_15_1700_FieldPersonGroupSuperior01NoAddress" text="" multiline="true"/>
    <f:field ref="VORARLBERGCFG_15_1700_FieldPersonGroupSuperior02" text="" multiline="true"/>
    <f:field ref="VORARLBERGCFG_15_1700_FieldPersonGroupSuperior02NoAddress" text="" multiline="true"/>
    <f:field ref="VORARLBERGCFG_15_1700_FieldPersonGroupSuperior03" text="" multiline="true"/>
    <f:field ref="VORARLBERGCFG_15_1700_FieldPersonGroupSuperior03NoAddress" text="" multiline="true"/>
    <f:field ref="VORARLBERGCFG_15_1700_FieldPersonGroupSuperior04" text="" multiline="true"/>
    <f:field ref="VORARLBERGCFG_15_1700_FieldPersonGroupSuperior04NoAddress" text="" multiline="true"/>
    <f:field ref="VORARLBERGCFG_15_1700_FieldPersonGroupSuperior05" text="" multiline="true"/>
    <f:field ref="VORARLBERGCFG_15_1700_FieldPersonGroupSuperior05NoAddress" text="" multiline="true"/>
    <f:field ref="VORARLBERGCFG_15_1700_FieldPersonGroupSuperior06" text="" multiline="true"/>
    <f:field ref="VORARLBERGCFG_15_1700_FieldPersonGroupSuperior06NoAddress" text="" multiline="true"/>
    <f:field ref="VORARLBERGCFG_15_1700_FieldPersonGroupSuperior07" text="" multiline="true"/>
    <f:field ref="VORARLBERGCFG_15_1700_FieldPersonGroupSuperior07NoAddress" text="" multiline="true"/>
    <f:field ref="VORARLBERGCFG_15_1700_FieldPersonGroupSuperior08" text="" multiline="true"/>
    <f:field ref="VORARLBERGCFG_15_1700_FieldPersonGroupSuperior08NoAddress" text="" multiline="true"/>
    <f:field ref="VORARLBERGCFG_15_1700_FieldPersonGroupSuperior09" text="" multiline="true"/>
    <f:field ref="VORARLBERGCFG_15_1700_FieldPersonGroupSuperior09NoAddress" text="" multiline="true"/>
    <f:field ref="VORARLBERGCFG_15_1700_FieldPersonGroupSuperior10" text="" multiline="true"/>
    <f:field ref="VORARLBERGCFG_15_1700_FieldPersonGroupSuperior10NoAddress" text="" multiline="true"/>
    <f:field ref="VORARLBERGCFG_15_1700_FieldLocationGroup01" text="" multiline="true"/>
    <f:field ref="VORARLBERGCFG_15_1700_FieldLocationGroup02" text="" multiline="true"/>
    <f:field ref="VORARLBERGCFG_15_1700_FieldLocationGroup03" text="" multiline="true"/>
    <f:field ref="VORARLBERGCFG_15_1700_FieldLocationGroup04" text="" multiline="true"/>
    <f:field ref="VORARLBERGCFG_15_1700_FieldLocationGroup05" text="" multiline="true"/>
    <f:field ref="VORARLBERGCFG_15_1700_FieldLocationGroup06" text="" multiline="true"/>
    <f:field ref="VORARLBERGCFG_15_1700_FieldLocationGroup07" text="" multiline="true"/>
    <f:field ref="VORARLBERGCFG_15_1700_FieldLocationGroup08" text="" multiline="true"/>
    <f:field ref="VORARLBERGCFG_15_1700_FieldLocationGroup09" text="" multiline="true"/>
    <f:field ref="VORARLBERGCFG_15_1700_FieldLocationGroup10" text="" multiline="true"/>
    <f:field ref="VORARLBERGCFG_15_1700_FieldLocationAddress01" text="" multiline="true"/>
    <f:field ref="VORARLBERGCFG_15_1700_FieldLocationAddress02" text="" multiline="true"/>
    <f:field ref="VORARLBERGCFG_15_1700_FieldLocationAddress03" text="" multiline="true"/>
    <f:field ref="VORARLBERGCFG_15_1700_FieldLocationAddress04" text="" multiline="true"/>
    <f:field ref="VORARLBERGCFG_15_1700_FieldLocationAddress05" text="" multiline="true"/>
    <f:field ref="VORARLBERGCFG_15_1700_FieldLocationAddress06" text="" multiline="true"/>
    <f:field ref="VORARLBERGCFG_15_1700_FieldLocationAddress07" text="" multiline="true"/>
    <f:field ref="VORARLBERGCFG_15_1700_FieldLocationAddress08" text="" multiline="true"/>
    <f:field ref="VORARLBERGCFG_15_1700_FieldLocationAddress09" text="" multiline="true"/>
    <f:field ref="VORARLBERGCFG_15_1700_FieldLocationAddress10" text="" multiline="true"/>
    <f:field ref="VORARLBERGCFG_15_1700_FieldAddressee" text="" multiline="true"/>
    <f:field ref="VORARLBERGCFG_15_1700_FieldAddresseeLabel" text="" multiline="true"/>
    <f:field ref="VORARLBERGCFG_15_1700_FieldAddresseeNoAddress" text="" multiline="true"/>
    <f:field ref="VORARLBERGCFG_15_1700_FieldAddresseeProvince" text="" multiline="true"/>
    <f:field ref="VORARLBERGCFG_15_1700_FieldAddresseeProvinceLabel" text="" multiline="true"/>
    <f:field ref="VORARLBERGCFG_15_1700_FieldAddresseeProvinceNoAddress" text="" multiline="true"/>
    <f:field ref="VORARLBERGCFG_15_1700_FieldInformationAddressees" text="" multiline="true"/>
    <f:field ref="VORARLBERGCFG_15_1700_FieldInformationAddresseesLabel" text="Nachrichtlich an:&#10; " multiline="true"/>
    <f:field ref="VORARLBERGCFG_15_1700_FieldInformationAddresseesNoAddress" text="" multiline="true"/>
    <f:field ref="VORARLBERGCFG_15_1700_FieldInformationAddresseesProvince" text="" multiline="true"/>
    <f:field ref="VORARLBERGCFG_15_1700_FieldInformationAddresseesProvinceLabel" text="Nachrichtlich an:&#10; " multiline="true"/>
    <f:field ref="VORARLBERGCFG_15_1700_FieldInformationAddresseesProvinceNoAddress" text="" multiline="true"/>
    <f:field ref="VORARLBERGCFG_15_1700_FieldCopyToAddressees" text="" multiline="true"/>
    <f:field ref="VORARLBERGCFG_15_1700_FieldCopyToAddresseesLabel" text="Kopie an:&#10; " multiline="true"/>
    <f:field ref="VORARLBERGCFG_15_1700_FieldCopyToAddresseesNoAddress" text="" multiline="true"/>
    <f:field ref="VORARLBERGCFG_15_1700_FieldCopyToAddresseesProvince" text="" multiline="true"/>
    <f:field ref="VORARLBERGCFG_15_1700_FieldCopyToAddresseesProvinceLabel" text="Kopie an:&#10; " multiline="true"/>
    <f:field ref="VORARLBERGCFG_15_1700_FieldCopyToAddresseesProvinceNoAddress" text="" multiline="true"/>
    <f:field ref="VORARLBERGCFG_15_1700_FieldBeforeDispatchToAddressees" text="" multiline="true"/>
    <f:field ref="VORARLBERGCFG_15_1700_FieldBeforeDispatchToAddresseesNoAddress" text="" multiline="true"/>
    <f:field ref="VORARLBERGCFG_15_1700_FieldBeforeDispatchToAddresseesProvince" text="" multiline="true"/>
    <f:field ref="VORARLBERGCFG_15_1700_FieldBeforeDispatchToAddresseesProvinceNoAddress" text="" multiline="true"/>
    <f:field ref="VORARLBERGCFG_15_1700_FieldBeforeSubmissionToAddressees" text="" multiline="true"/>
    <f:field ref="VORARLBERGCFG_15_1700_FieldBeforeSubmissionToAddresseesLabel" text="Vor Vorlage an:&#10; " multiline="true"/>
    <f:field ref="VORARLBERGCFG_15_1700_FieldBeforeSubmissionToAddresseesNoAddress" text="" multiline="true"/>
    <f:field ref="VORARLBERGCFG_15_1700_FieldBeforeSubmissionToAddresseesProvince" text="" multiline="true"/>
    <f:field ref="VORARLBERGCFG_15_1700_FieldBeforeSubmissionToAddresseesProvinceLabel" text="Vor Vorlage an:&#10; " multiline="true"/>
    <f:field ref="VORARLBERGCFG_15_1700_FieldBeforeSubmissionToAddresseesProvinceNoAddress" text="" multiline="true"/>
    <f:field ref="VORARLBERGCFG_15_1700_FieldFixedSubject" text="Formulare Soziale Staffelung 2023/24 ab JÄNNER 2024&#10;- Antragsformular Einkommenserhebung KGG + KKG + KSPG + TE&#10;- Rückvergütung Mindereinnahmen KGG + KKG + KSPG + TE" multiline="true"/>
    <f:field ref="objname" text="Antragsformular_KSPG_Einkommenserhebung" edit="true"/>
    <f:field ref="objsubject" text="" edit="true"/>
    <f:field ref="objcreatedby" text="Geppert, Bianca"/>
    <f:field ref="objcreatedat" date="2023-10-25T07:22:58" text="25.10.2023 07:22:58"/>
    <f:field ref="objchangedby" text="Geppert, Bianca"/>
    <f:field ref="objmodifiedat" date="2024-01-26T09:21:00" text="26.01.2024 09:21:00"/>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VORARLBERGCFG_15_1700_FieldSubFileSignatureList" text="Unterschriftenliste"/>
    <f:field ref="VORARLBERGCFG_15_1700_FieldSubFileSubjectOrTitle" text="Betreff/Titel des Geschäftsstücks"/>
    <f:field ref="VORARLBERGCFG_15_1700_FieldFixedFileSubject" text="Fixbetreff"/>
    <f:field ref="VORARLBERGCFG_15_1700_FieldChargePreview" text="Vorschau Kosten"/>
    <f:field ref="VORARLBERGCFG_15_1700_FieldPersonGroup01" text="Personengruppe01"/>
    <f:field ref="VORARLBERGCFG_15_1700_FieldPersonGroup01NoAddress" text="Personengruppe01 ohne Adresse"/>
    <f:field ref="VORARLBERGCFG_15_1700_FieldPersonGroup02" text="Personengruppe02"/>
    <f:field ref="VORARLBERGCFG_15_1700_FieldPersonGroup02NoAddress" text="Personengruppe02 ohne Adresse"/>
    <f:field ref="VORARLBERGCFG_15_1700_FieldPersonGroup03" text="Personengruppe03"/>
    <f:field ref="VORARLBERGCFG_15_1700_FieldPersonGroup03NoAddress" text="Personengruppe03 ohne Adresse"/>
    <f:field ref="VORARLBERGCFG_15_1700_FieldPersonGroup04" text="Personengruppe04"/>
    <f:field ref="VORARLBERGCFG_15_1700_FieldPersonGroup04NoAddress" text="Personengruppe04 ohne Adresse"/>
    <f:field ref="VORARLBERGCFG_15_1700_FieldPersonGroup05" text="Personengruppe05"/>
    <f:field ref="VORARLBERGCFG_15_1700_FieldPersonGroup05NoAddress" text="Personengruppe05 ohne Adresse"/>
    <f:field ref="VORARLBERGCFG_15_1700_FieldPersonGroup06" text="Personengruppe06"/>
    <f:field ref="VORARLBERGCFG_15_1700_FieldPersonGroup06NoAddress" text="Personengruppe06 ohne Adresse"/>
    <f:field ref="VORARLBERGCFG_15_1700_FieldPersonGroup07" text="Personengruppe07"/>
    <f:field ref="VORARLBERGCFG_15_1700_FieldPersonGroup07NoAddress" text="Personengruppe07 ohne Adresse"/>
    <f:field ref="VORARLBERGCFG_15_1700_FieldPersonGroup08" text="Personengruppe08"/>
    <f:field ref="VORARLBERGCFG_15_1700_FieldPersonGroup08NoAddress" text="Personengruppe08 ohne Adresse"/>
    <f:field ref="VORARLBERGCFG_15_1700_FieldPersonGroup09" text="Personengruppe09"/>
    <f:field ref="VORARLBERGCFG_15_1700_FieldPersonGroup09NoAddress" text="Personengruppe09 ohne Adresse"/>
    <f:field ref="VORARLBERGCFG_15_1700_FieldPersonGroup10" text="Personengruppe10"/>
    <f:field ref="VORARLBERGCFG_15_1700_FieldPersonGroup10NoAddress" text="Personengruppe10 ohne Adresse"/>
    <f:field ref="VORARLBERGCFG_15_1700_FieldPersonGroupSuperior01" text="(Übergeordnete) Personengruppe01"/>
    <f:field ref="VORARLBERGCFG_15_1700_FieldPersonGroupSuperior01NoAddress" text="(Übergeordnete) Personengruppe01 ohne Adresse"/>
    <f:field ref="VORARLBERGCFG_15_1700_FieldPersonGroupSuperior02" text="(Übergeordnete) Personengruppe02"/>
    <f:field ref="VORARLBERGCFG_15_1700_FieldPersonGroupSuperior02NoAddress" text="(Übergeordnete) Personengruppe02 ohne Adresse"/>
    <f:field ref="VORARLBERGCFG_15_1700_FieldPersonGroupSuperior03" text="(Übergeordnete) Personengruppe03"/>
    <f:field ref="VORARLBERGCFG_15_1700_FieldPersonGroupSuperior03NoAddress" text="(Übergeordnete) Personengruppe03 ohne Adresse"/>
    <f:field ref="VORARLBERGCFG_15_1700_FieldPersonGroupSuperior04" text="(Übergeordnete) Personengruppe04"/>
    <f:field ref="VORARLBERGCFG_15_1700_FieldPersonGroupSuperior04NoAddress" text="(Übergeordnete) Personengruppe04 ohne Adresse"/>
    <f:field ref="VORARLBERGCFG_15_1700_FieldPersonGroupSuperior05" text="(Übergeordnete) Personengruppe05"/>
    <f:field ref="VORARLBERGCFG_15_1700_FieldPersonGroupSuperior05NoAddress" text="(Übergeordnete) Personengruppe05 ohne Adresse"/>
    <f:field ref="VORARLBERGCFG_15_1700_FieldPersonGroupSuperior06" text="(Übergeordnete) Personengruppe06"/>
    <f:field ref="VORARLBERGCFG_15_1700_FieldPersonGroupSuperior06NoAddress" text="(Übergeordnete) Personengruppe06 ohne Adresse"/>
    <f:field ref="VORARLBERGCFG_15_1700_FieldPersonGroupSuperior07" text="(Übergeordnete) Personengruppe07"/>
    <f:field ref="VORARLBERGCFG_15_1700_FieldPersonGroupSuperior07NoAddress" text="(Übergeordnete) Personengruppe07 ohne Adresse"/>
    <f:field ref="VORARLBERGCFG_15_1700_FieldPersonGroupSuperior08" text="(Übergeordnete) Personengruppe08"/>
    <f:field ref="VORARLBERGCFG_15_1700_FieldPersonGroupSuperior08NoAddress" text="(Übergeordnete) Personengruppe08 ohne Adresse"/>
    <f:field ref="VORARLBERGCFG_15_1700_FieldPersonGroupSuperior09" text="(Übergeordnete) Personengruppe09"/>
    <f:field ref="VORARLBERGCFG_15_1700_FieldPersonGroupSuperior09NoAddress" text="(Übergeordnete) Personengruppe09 ohne Adresse"/>
    <f:field ref="VORARLBERGCFG_15_1700_FieldPersonGroupSuperior10" text="(Übergeordnete) Personengruppe10"/>
    <f:field ref="VORARLBERGCFG_15_1700_FieldPersonGroupSuperior10NoAddress" text="(Übergeordnete) Personengruppe10 ohne Adresse"/>
    <f:field ref="VORARLBERGCFG_15_1700_FieldLocationGroup01" text="Ortsangabegruppe01"/>
    <f:field ref="VORARLBERGCFG_15_1700_FieldLocationGroup02" text="Ortsangabegruppe02"/>
    <f:field ref="VORARLBERGCFG_15_1700_FieldLocationGroup03" text="Ortsangabegruppe03"/>
    <f:field ref="VORARLBERGCFG_15_1700_FieldLocationGroup04" text="Ortsangabegruppe04"/>
    <f:field ref="VORARLBERGCFG_15_1700_FieldLocationGroup05" text="Ortsangabegruppe05"/>
    <f:field ref="VORARLBERGCFG_15_1700_FieldLocationGroup06" text="Ortsangabegruppe06"/>
    <f:field ref="VORARLBERGCFG_15_1700_FieldLocationGroup07" text="Ortsangabegruppe07"/>
    <f:field ref="VORARLBERGCFG_15_1700_FieldLocationGroup08" text="Ortsangabegruppe08"/>
    <f:field ref="VORARLBERGCFG_15_1700_FieldLocationGroup09" text="Ortsangabegruppe09"/>
    <f:field ref="VORARLBERGCFG_15_1700_FieldLocationGroup10" text="Ortsangabegruppe10"/>
    <f:field ref="VORARLBERGCFG_15_1700_FieldLocationAddress01" text="Ortsangabeadresse01"/>
    <f:field ref="VORARLBERGCFG_15_1700_FieldLocationAddress02" text="Ortsangabeadresse02"/>
    <f:field ref="VORARLBERGCFG_15_1700_FieldLocationAddress03" text="Ortsangabeadresse03"/>
    <f:field ref="VORARLBERGCFG_15_1700_FieldLocationAddress04" text="Ortsangabeadresse04"/>
    <f:field ref="VORARLBERGCFG_15_1700_FieldLocationAddress05" text="Ortsangabeadresse05"/>
    <f:field ref="VORARLBERGCFG_15_1700_FieldLocationAddress06" text="Ortsangabeadresse06"/>
    <f:field ref="VORARLBERGCFG_15_1700_FieldLocationAddress07" text="Ortsangabeadresse07"/>
    <f:field ref="VORARLBERGCFG_15_1700_FieldLocationAddress08" text="Ortsangabeadresse08"/>
    <f:field ref="VORARLBERGCFG_15_1700_FieldLocationAddress09" text="Ortsangabeadresse09"/>
    <f:field ref="VORARLBERGCFG_15_1700_FieldLocationAddress10" text="Ortsangabeadresse10"/>
    <f:field ref="VORARLBERGCFG_15_1700_FieldAddressee" text="Ergeht an"/>
    <f:field ref="VORARLBERGCFG_15_1700_FieldAddresseeLabel" text="Ergeht an (FT)"/>
    <f:field ref="VORARLBERGCFG_15_1700_FieldAddresseeNoAddress" text="Ergeht an ohne Adresse"/>
    <f:field ref="VORARLBERGCFG_15_1700_FieldAddresseeProvince" text="Ergeht an (Land)"/>
    <f:field ref="VORARLBERGCFG_15_1700_FieldAddresseeProvinceLabel" text="Ergeht an (Land) (FT)"/>
    <f:field ref="VORARLBERGCFG_15_1700_FieldAddresseeProvinceNoAddress" text="Ergeht an (Land) ohne Adresse"/>
    <f:field ref="VORARLBERGCFG_15_1700_FieldInformationAddressees" text="Ergeht nachrichtlich an"/>
    <f:field ref="VORARLBERGCFG_15_1700_FieldInformationAddresseesLabel" text="Ergeht nachrichtlich an (FT)"/>
    <f:field ref="VORARLBERGCFG_15_1700_FieldInformationAddresseesNoAddress" text="Ergeht nachrichtlich an ohne Adresse"/>
    <f:field ref="VORARLBERGCFG_15_1700_FieldInformationAddresseesProvince" text="Ergeht nachrichtlich an (Land)"/>
    <f:field ref="VORARLBERGCFG_15_1700_FieldInformationAddresseesProvinceLabel" text="Ergeht nachrichtlich an (Land) (FT)"/>
    <f:field ref="VORARLBERGCFG_15_1700_FieldInformationAddresseesProvinceNoAddress" text="Ergeht nachrichtlich an (Land) ohne Adresse"/>
    <f:field ref="VORARLBERGCFG_15_1700_FieldCopyToAddressees" text="Kopie an (Gemeinden)"/>
    <f:field ref="VORARLBERGCFG_15_1700_FieldCopyToAddresseesLabel" text="Kopie an (Gemeinden) (FT)"/>
    <f:field ref="VORARLBERGCFG_15_1700_FieldCopyToAddresseesNoAddress" text="Kopie an (Gemeinden) ohne Adresse"/>
    <f:field ref="VORARLBERGCFG_15_1700_FieldCopyToAddresseesProvince" text="Kopie an (Land)"/>
    <f:field ref="VORARLBERGCFG_15_1700_FieldCopyToAddresseesProvinceLabel" text="Kopie an (Land) (FT)"/>
    <f:field ref="VORARLBERGCFG_15_1700_FieldCopyToAddresseesProvinceNoAddress" text="Kopie an (Land) ohne Adresse"/>
    <f:field ref="VORARLBERGCFG_15_1700_FieldBeforeDispatchToAddressees" text="Vor Abfertigung an (Gemeinden)"/>
    <f:field ref="VORARLBERGCFG_15_1700_FieldBeforeDispatchToAddresseesNoAddress" text="Vor Abfertigung an (Gemeinden) ohne Adresse"/>
    <f:field ref="VORARLBERGCFG_15_1700_FieldBeforeDispatchToAddresseesProvince" text="Vor Abfertigung an (Land)"/>
    <f:field ref="VORARLBERGCFG_15_1700_FieldBeforeDispatchToAddresseesProvinceNoAddress" text="Vor Abfertigung an (Land) ohne Adresse"/>
    <f:field ref="VORARLBERGCFG_15_1700_FieldBeforeSubmissionToAddressees" text="Vor Vorlage an (Gemeinden)"/>
    <f:field ref="VORARLBERGCFG_15_1700_FieldBeforeSubmissionToAddresseesLabel" text="Vor Vorlage an (Gemeinden) (FT)"/>
    <f:field ref="VORARLBERGCFG_15_1700_FieldBeforeSubmissionToAddresseesNoAddress" text="Vor Vorlage an (Gemeinden) ohne Adresse"/>
    <f:field ref="VORARLBERGCFG_15_1700_FieldBeforeSubmissionToAddresseesProvince" text="Vor Vorlage an (Land)"/>
    <f:field ref="VORARLBERGCFG_15_1700_FieldBeforeSubmissionToAddresseesProvinceLabel" text="Vor Vorlage an (Land) (FT)"/>
    <f:field ref="VORARLBERGCFG_15_1700_FieldBeforeSubmissionToAddresseesProvinceNoAddress" text="Vor Vorlage an (Land) ohne Adresse"/>
    <f:field ref="VORARLBERGCFG_15_1700_FieldFixedSubject" text="Fixbetreff / Betreff"/>
    <f:field ref="objname" text="Name"/>
    <f:field ref="objsubject" text="Notiz"/>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Einkommenserh.</vt:lpstr>
      <vt:lpstr>FB</vt:lpstr>
      <vt:lpstr>SozSt</vt:lpstr>
      <vt:lpstr>TK</vt:lpstr>
      <vt:lpstr>Alter</vt:lpstr>
      <vt:lpstr>Alter_TK</vt:lpstr>
      <vt:lpstr>Anzahl</vt:lpstr>
      <vt:lpstr>Einkommen</vt:lpstr>
      <vt:lpstr>Kindergeld</vt:lpstr>
      <vt:lpstr>Personen</vt:lpstr>
      <vt:lpstr>Staffelung</vt:lpstr>
    </vt:vector>
  </TitlesOfParts>
  <Company>Amt der Vlbg. LReg.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Geppert Bianca</dc:creator>
  <cp:lastModifiedBy>Bereiter Christoph</cp:lastModifiedBy>
  <cp:lastPrinted>2023-05-05T12:54:47Z</cp:lastPrinted>
  <dcterms:created xsi:type="dcterms:W3CDTF">2016-04-05T13:30:09Z</dcterms:created>
  <dcterms:modified xsi:type="dcterms:W3CDTF">2024-01-26T09:04:39Z</dcterms:modified>
</cp:coreProperties>
</file>